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J:\项目\1-四川筇竹寺组\资201井\终版\返修\"/>
    </mc:Choice>
  </mc:AlternateContent>
  <xr:revisionPtr revIDLastSave="0" documentId="13_ncr:1_{E7EA36A2-24DB-48EE-AA27-CFEE20B79626}" xr6:coauthVersionLast="47" xr6:coauthVersionMax="47" xr10:uidLastSave="{00000000-0000-0000-0000-000000000000}"/>
  <bookViews>
    <workbookView xWindow="-108" yWindow="-108" windowWidth="30936" windowHeight="16896" tabRatio="704" activeTab="2" xr2:uid="{00000000-000D-0000-FFFF-FFFF00000000}"/>
  </bookViews>
  <sheets>
    <sheet name="W207 well" sheetId="3" r:id="rId1"/>
    <sheet name="ZY1 well" sheetId="2" r:id="rId2"/>
    <sheet name="W201 well" sheetId="4" r:id="rId3"/>
  </sheets>
  <definedNames>
    <definedName name="_xlnm._FilterDatabase" localSheetId="1" hidden="1">'ZY1 well'!$A$1:$K$46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22" i="3" l="1"/>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21" i="3"/>
  <c r="W20" i="3"/>
  <c r="W19" i="3"/>
  <c r="W18" i="3"/>
  <c r="W17" i="3"/>
  <c r="W16" i="3"/>
  <c r="W15" i="3"/>
  <c r="W14" i="3"/>
  <c r="W13" i="3"/>
  <c r="W12" i="3"/>
  <c r="W11" i="3"/>
  <c r="W10" i="3"/>
  <c r="W9" i="3"/>
  <c r="W8" i="3"/>
  <c r="W7" i="3"/>
  <c r="W6" i="3"/>
  <c r="W5" i="3"/>
  <c r="W4" i="3"/>
  <c r="W3" i="3"/>
  <c r="W2" i="3"/>
  <c r="E21" i="4"/>
  <c r="E20" i="4"/>
  <c r="E19" i="4"/>
  <c r="E18" i="4"/>
  <c r="E17" i="4"/>
  <c r="E16" i="4"/>
  <c r="E15" i="4"/>
  <c r="E14" i="4"/>
  <c r="E13" i="4"/>
  <c r="E12" i="4"/>
  <c r="E11" i="4"/>
  <c r="E10" i="4"/>
  <c r="E9" i="4"/>
  <c r="E8" i="4"/>
  <c r="E7" i="4"/>
  <c r="E6" i="4"/>
  <c r="E5" i="4"/>
  <c r="E4" i="4"/>
  <c r="E3" i="4"/>
  <c r="E2" i="4"/>
  <c r="W3" i="2"/>
  <c r="W4" i="2"/>
  <c r="W5" i="2"/>
  <c r="W6" i="2"/>
  <c r="W7" i="2"/>
  <c r="W8" i="2"/>
  <c r="W9" i="2"/>
  <c r="W10" i="2"/>
  <c r="W11" i="2"/>
  <c r="W12" i="2"/>
  <c r="W13" i="2"/>
  <c r="W14" i="2"/>
  <c r="W15" i="2"/>
  <c r="W16" i="2"/>
  <c r="W17" i="2"/>
  <c r="W18" i="2"/>
  <c r="W19" i="2"/>
  <c r="W20" i="2"/>
  <c r="W21" i="2"/>
  <c r="W22" i="2"/>
  <c r="W24" i="2"/>
  <c r="W25" i="2"/>
  <c r="W26" i="2"/>
  <c r="W27" i="2"/>
  <c r="W28" i="2"/>
  <c r="W29" i="2"/>
  <c r="W30" i="2"/>
  <c r="W31" i="2"/>
  <c r="W32" i="2"/>
  <c r="W33" i="2"/>
  <c r="W34" i="2"/>
  <c r="W35" i="2"/>
  <c r="W36" i="2"/>
  <c r="W37" i="2"/>
  <c r="W38" i="2"/>
  <c r="W39" i="2"/>
  <c r="W40" i="2"/>
  <c r="W41" i="2"/>
  <c r="W42" i="2"/>
  <c r="W43" i="2"/>
  <c r="W44" i="2"/>
  <c r="W45" i="2"/>
  <c r="W46" i="2"/>
  <c r="W2" i="2"/>
  <c r="U89" i="3"/>
  <c r="K92" i="3"/>
  <c r="J92" i="3"/>
  <c r="Q92" i="3" s="1"/>
  <c r="I92" i="3"/>
  <c r="K91" i="3"/>
  <c r="J91" i="3"/>
  <c r="P91" i="3" s="1"/>
  <c r="I91" i="3"/>
  <c r="K90" i="3"/>
  <c r="J90" i="3"/>
  <c r="Q90" i="3" s="1"/>
  <c r="I90" i="3"/>
  <c r="K89" i="3"/>
  <c r="J89" i="3"/>
  <c r="P89" i="3" s="1"/>
  <c r="I89" i="3"/>
  <c r="K88" i="3"/>
  <c r="J88" i="3"/>
  <c r="Q88" i="3" s="1"/>
  <c r="I88" i="3"/>
  <c r="K87" i="3"/>
  <c r="J87" i="3"/>
  <c r="Q87" i="3" s="1"/>
  <c r="I87" i="3"/>
  <c r="K86" i="3"/>
  <c r="J86" i="3"/>
  <c r="Q86" i="3" s="1"/>
  <c r="I86" i="3"/>
  <c r="K85" i="3"/>
  <c r="J85" i="3"/>
  <c r="P85" i="3" s="1"/>
  <c r="I85" i="3"/>
  <c r="K84" i="3"/>
  <c r="J84" i="3"/>
  <c r="Q84" i="3" s="1"/>
  <c r="I84" i="3"/>
  <c r="K83" i="3"/>
  <c r="J83" i="3"/>
  <c r="P83" i="3" s="1"/>
  <c r="I83" i="3"/>
  <c r="K82" i="3"/>
  <c r="J82" i="3"/>
  <c r="Q82" i="3" s="1"/>
  <c r="I82" i="3"/>
  <c r="K81" i="3"/>
  <c r="J81" i="3"/>
  <c r="Q81" i="3" s="1"/>
  <c r="I81" i="3"/>
  <c r="K80" i="3"/>
  <c r="J80" i="3"/>
  <c r="Q80" i="3" s="1"/>
  <c r="I80" i="3"/>
  <c r="K79" i="3"/>
  <c r="J79" i="3"/>
  <c r="P79" i="3" s="1"/>
  <c r="I79" i="3"/>
  <c r="K78" i="3"/>
  <c r="J78" i="3"/>
  <c r="Q78" i="3" s="1"/>
  <c r="I78" i="3"/>
  <c r="K77" i="3"/>
  <c r="J77" i="3"/>
  <c r="P77" i="3" s="1"/>
  <c r="I77" i="3"/>
  <c r="K76" i="3"/>
  <c r="J76" i="3"/>
  <c r="P76" i="3" s="1"/>
  <c r="I76" i="3"/>
  <c r="K75" i="3"/>
  <c r="J75" i="3"/>
  <c r="Q75" i="3" s="1"/>
  <c r="I75" i="3"/>
  <c r="K74" i="3"/>
  <c r="J74" i="3"/>
  <c r="Q74" i="3" s="1"/>
  <c r="I74" i="3"/>
  <c r="K73" i="3"/>
  <c r="J73" i="3"/>
  <c r="P73" i="3" s="1"/>
  <c r="I73" i="3"/>
  <c r="K72" i="3"/>
  <c r="J72" i="3"/>
  <c r="Q72" i="3" s="1"/>
  <c r="I72" i="3"/>
  <c r="K71" i="3"/>
  <c r="J71" i="3"/>
  <c r="P71" i="3" s="1"/>
  <c r="I71" i="3"/>
  <c r="K70" i="3"/>
  <c r="J70" i="3"/>
  <c r="Q70" i="3" s="1"/>
  <c r="I70" i="3"/>
  <c r="K69" i="3"/>
  <c r="J69" i="3"/>
  <c r="Q69" i="3" s="1"/>
  <c r="I69" i="3"/>
  <c r="K68" i="3"/>
  <c r="J68" i="3"/>
  <c r="Q68" i="3" s="1"/>
  <c r="I68" i="3"/>
  <c r="K67" i="3"/>
  <c r="J67" i="3"/>
  <c r="P67" i="3" s="1"/>
  <c r="I67" i="3"/>
  <c r="K66" i="3"/>
  <c r="J66" i="3"/>
  <c r="Q66" i="3" s="1"/>
  <c r="I66" i="3"/>
  <c r="K65" i="3"/>
  <c r="J65" i="3"/>
  <c r="P65" i="3" s="1"/>
  <c r="I65" i="3"/>
  <c r="K64" i="3"/>
  <c r="J64" i="3"/>
  <c r="P64" i="3" s="1"/>
  <c r="I64" i="3"/>
  <c r="K63" i="3"/>
  <c r="J63" i="3"/>
  <c r="Q63" i="3" s="1"/>
  <c r="I63" i="3"/>
  <c r="K62" i="3"/>
  <c r="J62" i="3"/>
  <c r="Q62" i="3" s="1"/>
  <c r="I62" i="3"/>
  <c r="K61" i="3"/>
  <c r="J61" i="3"/>
  <c r="P61" i="3" s="1"/>
  <c r="I61" i="3"/>
  <c r="K60" i="3"/>
  <c r="J60" i="3"/>
  <c r="Q60" i="3" s="1"/>
  <c r="I60" i="3"/>
  <c r="K59" i="3"/>
  <c r="J59" i="3"/>
  <c r="P59" i="3" s="1"/>
  <c r="I59" i="3"/>
  <c r="K58" i="3"/>
  <c r="J58" i="3"/>
  <c r="Q58" i="3" s="1"/>
  <c r="I58" i="3"/>
  <c r="K57" i="3"/>
  <c r="J57" i="3"/>
  <c r="Q57" i="3" s="1"/>
  <c r="I57" i="3"/>
  <c r="K56" i="3"/>
  <c r="J56" i="3"/>
  <c r="Q56" i="3" s="1"/>
  <c r="I56" i="3"/>
  <c r="K55" i="3"/>
  <c r="J55" i="3"/>
  <c r="P55" i="3" s="1"/>
  <c r="I55" i="3"/>
  <c r="K54" i="3"/>
  <c r="J54" i="3"/>
  <c r="Q54" i="3" s="1"/>
  <c r="I54" i="3"/>
  <c r="K53" i="3"/>
  <c r="J53" i="3"/>
  <c r="P53" i="3" s="1"/>
  <c r="I53" i="3"/>
  <c r="K52" i="3"/>
  <c r="J52" i="3"/>
  <c r="P52" i="3" s="1"/>
  <c r="I52" i="3"/>
  <c r="K51" i="3"/>
  <c r="J51" i="3"/>
  <c r="Q51" i="3" s="1"/>
  <c r="I51" i="3"/>
  <c r="K50" i="3"/>
  <c r="J50" i="3"/>
  <c r="Q50" i="3" s="1"/>
  <c r="I50" i="3"/>
  <c r="K49" i="3"/>
  <c r="J49" i="3"/>
  <c r="P49" i="3" s="1"/>
  <c r="I49" i="3"/>
  <c r="K48" i="3"/>
  <c r="J48" i="3"/>
  <c r="Q48" i="3" s="1"/>
  <c r="I48" i="3"/>
  <c r="K47" i="3"/>
  <c r="J47" i="3"/>
  <c r="P47" i="3" s="1"/>
  <c r="I47" i="3"/>
  <c r="K46" i="3"/>
  <c r="J46" i="3"/>
  <c r="P46" i="3" s="1"/>
  <c r="I46" i="3"/>
  <c r="K45" i="3"/>
  <c r="J45" i="3"/>
  <c r="Q45" i="3" s="1"/>
  <c r="I45" i="3"/>
  <c r="K44" i="3"/>
  <c r="J44" i="3"/>
  <c r="Q44" i="3" s="1"/>
  <c r="I44" i="3"/>
  <c r="K43" i="3"/>
  <c r="J43" i="3"/>
  <c r="P43" i="3" s="1"/>
  <c r="I43" i="3"/>
  <c r="K42" i="3"/>
  <c r="J42" i="3"/>
  <c r="Q42" i="3" s="1"/>
  <c r="I42" i="3"/>
  <c r="K41" i="3"/>
  <c r="J41" i="3"/>
  <c r="P41" i="3" s="1"/>
  <c r="I41" i="3"/>
  <c r="K40" i="3"/>
  <c r="J40" i="3"/>
  <c r="P40" i="3" s="1"/>
  <c r="I40" i="3"/>
  <c r="K39" i="3"/>
  <c r="J39" i="3"/>
  <c r="Q39" i="3" s="1"/>
  <c r="I39" i="3"/>
  <c r="K38" i="3"/>
  <c r="J38" i="3"/>
  <c r="Q38" i="3" s="1"/>
  <c r="I38" i="3"/>
  <c r="K37" i="3"/>
  <c r="J37" i="3"/>
  <c r="P37" i="3" s="1"/>
  <c r="I37" i="3"/>
  <c r="K36" i="3"/>
  <c r="J36" i="3"/>
  <c r="Q36" i="3" s="1"/>
  <c r="I36" i="3"/>
  <c r="K35" i="3"/>
  <c r="J35" i="3"/>
  <c r="P35" i="3" s="1"/>
  <c r="I35" i="3"/>
  <c r="K34" i="3"/>
  <c r="J34" i="3"/>
  <c r="Q34" i="3" s="1"/>
  <c r="I34" i="3"/>
  <c r="K33" i="3"/>
  <c r="J33" i="3"/>
  <c r="Q33" i="3" s="1"/>
  <c r="I33" i="3"/>
  <c r="K32" i="3"/>
  <c r="J32" i="3"/>
  <c r="Q32" i="3" s="1"/>
  <c r="I32" i="3"/>
  <c r="K31" i="3"/>
  <c r="J31" i="3"/>
  <c r="P31" i="3" s="1"/>
  <c r="I31" i="3"/>
  <c r="K30" i="3"/>
  <c r="J30" i="3"/>
  <c r="Q30" i="3" s="1"/>
  <c r="I30" i="3"/>
  <c r="K29" i="3"/>
  <c r="J29" i="3"/>
  <c r="P29" i="3" s="1"/>
  <c r="I29" i="3"/>
  <c r="K28" i="3"/>
  <c r="J28" i="3"/>
  <c r="P28" i="3" s="1"/>
  <c r="I28" i="3"/>
  <c r="K27" i="3"/>
  <c r="J27" i="3"/>
  <c r="Q27" i="3" s="1"/>
  <c r="I27" i="3"/>
  <c r="K26" i="3"/>
  <c r="J26" i="3"/>
  <c r="Q26" i="3" s="1"/>
  <c r="I26" i="3"/>
  <c r="K25" i="3"/>
  <c r="J25" i="3"/>
  <c r="P25" i="3" s="1"/>
  <c r="I25" i="3"/>
  <c r="K24" i="3"/>
  <c r="J24" i="3"/>
  <c r="Q24" i="3" s="1"/>
  <c r="I24" i="3"/>
  <c r="K23" i="3"/>
  <c r="J23" i="3"/>
  <c r="P23" i="3" s="1"/>
  <c r="I23" i="3"/>
  <c r="K22" i="3"/>
  <c r="J22" i="3"/>
  <c r="P22" i="3" s="1"/>
  <c r="I22" i="3"/>
  <c r="K21" i="3"/>
  <c r="J21" i="3"/>
  <c r="Q21" i="3" s="1"/>
  <c r="I21" i="3"/>
  <c r="K20" i="3"/>
  <c r="J20" i="3"/>
  <c r="Q20" i="3" s="1"/>
  <c r="I20" i="3"/>
  <c r="K19" i="3"/>
  <c r="J19" i="3"/>
  <c r="Q19" i="3" s="1"/>
  <c r="I19" i="3"/>
  <c r="K18" i="3"/>
  <c r="J18" i="3"/>
  <c r="Q18" i="3" s="1"/>
  <c r="I18" i="3"/>
  <c r="K17" i="3"/>
  <c r="J17" i="3"/>
  <c r="P17" i="3" s="1"/>
  <c r="I17" i="3"/>
  <c r="K16" i="3"/>
  <c r="J16" i="3"/>
  <c r="P16" i="3" s="1"/>
  <c r="I16" i="3"/>
  <c r="K15" i="3"/>
  <c r="J15" i="3"/>
  <c r="Q15" i="3" s="1"/>
  <c r="I15" i="3"/>
  <c r="K14" i="3"/>
  <c r="J14" i="3"/>
  <c r="Q14" i="3" s="1"/>
  <c r="I14" i="3"/>
  <c r="K13" i="3"/>
  <c r="J13" i="3"/>
  <c r="P13" i="3" s="1"/>
  <c r="I13" i="3"/>
  <c r="K12" i="3"/>
  <c r="J12" i="3"/>
  <c r="Q12" i="3" s="1"/>
  <c r="I12" i="3"/>
  <c r="K11" i="3"/>
  <c r="J11" i="3"/>
  <c r="P11" i="3" s="1"/>
  <c r="I11" i="3"/>
  <c r="K10" i="3"/>
  <c r="J10" i="3"/>
  <c r="Q10" i="3" s="1"/>
  <c r="I10" i="3"/>
  <c r="K9" i="3"/>
  <c r="J9" i="3"/>
  <c r="Q9" i="3" s="1"/>
  <c r="I9" i="3"/>
  <c r="K8" i="3"/>
  <c r="J8" i="3"/>
  <c r="Q8" i="3" s="1"/>
  <c r="I8" i="3"/>
  <c r="K7" i="3"/>
  <c r="J7" i="3"/>
  <c r="P7" i="3" s="1"/>
  <c r="I7" i="3"/>
  <c r="K6" i="3"/>
  <c r="J6" i="3"/>
  <c r="Q6" i="3" s="1"/>
  <c r="I6" i="3"/>
  <c r="K5" i="3"/>
  <c r="J5" i="3"/>
  <c r="Q5" i="3" s="1"/>
  <c r="I5" i="3"/>
  <c r="K4" i="3"/>
  <c r="J4" i="3"/>
  <c r="P4" i="3" s="1"/>
  <c r="I4" i="3"/>
  <c r="K3" i="3"/>
  <c r="J3" i="3"/>
  <c r="Q3" i="3" s="1"/>
  <c r="I3" i="3"/>
  <c r="K2" i="3"/>
  <c r="J2" i="3"/>
  <c r="P2" i="3" s="1"/>
  <c r="I2" i="3"/>
  <c r="J2" i="2"/>
  <c r="U2" i="2" s="1"/>
  <c r="I2" i="2"/>
  <c r="K2" i="2"/>
  <c r="J3" i="2"/>
  <c r="U3" i="2" s="1"/>
  <c r="K3"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J4" i="2"/>
  <c r="U4" i="2" s="1"/>
  <c r="J5" i="2"/>
  <c r="T5" i="2" s="1"/>
  <c r="J6" i="2"/>
  <c r="T6" i="2" s="1"/>
  <c r="J7" i="2"/>
  <c r="T7" i="2" s="1"/>
  <c r="J8" i="2"/>
  <c r="T8" i="2" s="1"/>
  <c r="J9" i="2"/>
  <c r="U9" i="2" s="1"/>
  <c r="J10" i="2"/>
  <c r="U10" i="2" s="1"/>
  <c r="J11" i="2"/>
  <c r="U11" i="2" s="1"/>
  <c r="J12" i="2"/>
  <c r="U12" i="2" s="1"/>
  <c r="J13" i="2"/>
  <c r="U13" i="2" s="1"/>
  <c r="J14" i="2"/>
  <c r="U14" i="2" s="1"/>
  <c r="J15" i="2"/>
  <c r="U15" i="2" s="1"/>
  <c r="J16" i="2"/>
  <c r="U16" i="2" s="1"/>
  <c r="J17" i="2"/>
  <c r="T17" i="2" s="1"/>
  <c r="J18" i="2"/>
  <c r="T18" i="2" s="1"/>
  <c r="J19" i="2"/>
  <c r="T19" i="2" s="1"/>
  <c r="J20" i="2"/>
  <c r="T20" i="2" s="1"/>
  <c r="J21" i="2"/>
  <c r="U21" i="2" s="1"/>
  <c r="J22" i="2"/>
  <c r="U22" i="2" s="1"/>
  <c r="J23" i="2"/>
  <c r="T23" i="2" s="1"/>
  <c r="J24" i="2"/>
  <c r="T24" i="2" s="1"/>
  <c r="J25" i="2"/>
  <c r="U25" i="2" s="1"/>
  <c r="J26" i="2"/>
  <c r="T26" i="2" s="1"/>
  <c r="J27" i="2"/>
  <c r="U27" i="2" s="1"/>
  <c r="J28" i="2"/>
  <c r="T28" i="2" s="1"/>
  <c r="J29" i="2"/>
  <c r="U29" i="2" s="1"/>
  <c r="J30" i="2"/>
  <c r="T30" i="2" s="1"/>
  <c r="J31" i="2"/>
  <c r="T31" i="2" s="1"/>
  <c r="J32" i="2"/>
  <c r="T32" i="2" s="1"/>
  <c r="J33" i="2"/>
  <c r="U33" i="2" s="1"/>
  <c r="J34" i="2"/>
  <c r="U34" i="2" s="1"/>
  <c r="J35" i="2"/>
  <c r="T35" i="2" s="1"/>
  <c r="J36" i="2"/>
  <c r="U36" i="2" s="1"/>
  <c r="J37" i="2"/>
  <c r="U37" i="2" s="1"/>
  <c r="J38" i="2"/>
  <c r="U38" i="2" s="1"/>
  <c r="J39" i="2"/>
  <c r="T39" i="2" s="1"/>
  <c r="J40" i="2"/>
  <c r="U40" i="2" s="1"/>
  <c r="J41" i="2"/>
  <c r="T41" i="2" s="1"/>
  <c r="J42" i="2"/>
  <c r="T42" i="2" s="1"/>
  <c r="J43" i="2"/>
  <c r="T43" i="2" s="1"/>
  <c r="J44" i="2"/>
  <c r="T44" i="2" s="1"/>
  <c r="J45" i="2"/>
  <c r="U45" i="2" s="1"/>
  <c r="J46" i="2"/>
  <c r="U46" i="2" s="1"/>
  <c r="U19" i="3" l="1"/>
  <c r="U65" i="3"/>
  <c r="U62" i="3"/>
  <c r="U61" i="3"/>
  <c r="T73" i="3"/>
  <c r="T67" i="3"/>
  <c r="T63" i="3"/>
  <c r="U25" i="3"/>
  <c r="T75" i="3"/>
  <c r="U27" i="3"/>
  <c r="U70" i="3"/>
  <c r="U15" i="3"/>
  <c r="T61" i="3"/>
  <c r="U7" i="3"/>
  <c r="U58" i="3"/>
  <c r="T55" i="3"/>
  <c r="U53" i="3"/>
  <c r="T51" i="3"/>
  <c r="U86" i="3"/>
  <c r="U50" i="3"/>
  <c r="T49" i="3"/>
  <c r="U85" i="3"/>
  <c r="U49" i="3"/>
  <c r="T91" i="3"/>
  <c r="U43" i="3"/>
  <c r="U82" i="3"/>
  <c r="T87" i="3"/>
  <c r="U39" i="3"/>
  <c r="U77" i="3"/>
  <c r="T85" i="3"/>
  <c r="U37" i="3"/>
  <c r="V37" i="3" s="1"/>
  <c r="U74" i="3"/>
  <c r="T79" i="3"/>
  <c r="U31" i="3"/>
  <c r="U73" i="3"/>
  <c r="T12" i="3"/>
  <c r="U2" i="3"/>
  <c r="T45" i="3"/>
  <c r="T33" i="3"/>
  <c r="T21" i="3"/>
  <c r="T9" i="3"/>
  <c r="T88" i="3"/>
  <c r="T76" i="3"/>
  <c r="T64" i="3"/>
  <c r="T52" i="3"/>
  <c r="U40" i="3"/>
  <c r="U28" i="3"/>
  <c r="U16" i="3"/>
  <c r="U4" i="3"/>
  <c r="U83" i="3"/>
  <c r="U71" i="3"/>
  <c r="U59" i="3"/>
  <c r="U47" i="3"/>
  <c r="T44" i="3"/>
  <c r="T20" i="3"/>
  <c r="V20" i="3" s="1"/>
  <c r="U3" i="3"/>
  <c r="T43" i="3"/>
  <c r="T31" i="3"/>
  <c r="T19" i="3"/>
  <c r="V19" i="3" s="1"/>
  <c r="T7" i="3"/>
  <c r="V7" i="3" s="1"/>
  <c r="T86" i="3"/>
  <c r="V86" i="3" s="1"/>
  <c r="T74" i="3"/>
  <c r="T62" i="3"/>
  <c r="T50" i="3"/>
  <c r="U38" i="3"/>
  <c r="U26" i="3"/>
  <c r="U14" i="3"/>
  <c r="U81" i="3"/>
  <c r="U69" i="3"/>
  <c r="U57" i="3"/>
  <c r="T30" i="3"/>
  <c r="T18" i="3"/>
  <c r="U13" i="3"/>
  <c r="U92" i="3"/>
  <c r="U80" i="3"/>
  <c r="U68" i="3"/>
  <c r="U56" i="3"/>
  <c r="T41" i="3"/>
  <c r="T29" i="3"/>
  <c r="T17" i="3"/>
  <c r="T5" i="3"/>
  <c r="T84" i="3"/>
  <c r="T72" i="3"/>
  <c r="T60" i="3"/>
  <c r="T48" i="3"/>
  <c r="U36" i="3"/>
  <c r="U24" i="3"/>
  <c r="U12" i="3"/>
  <c r="V12" i="3" s="1"/>
  <c r="U91" i="3"/>
  <c r="U79" i="3"/>
  <c r="U67" i="3"/>
  <c r="V67" i="3" s="1"/>
  <c r="U55" i="3"/>
  <c r="T8" i="3"/>
  <c r="T42" i="3"/>
  <c r="T6" i="3"/>
  <c r="T40" i="3"/>
  <c r="T28" i="3"/>
  <c r="T16" i="3"/>
  <c r="T4" i="3"/>
  <c r="T83" i="3"/>
  <c r="T71" i="3"/>
  <c r="T59" i="3"/>
  <c r="T47" i="3"/>
  <c r="U35" i="3"/>
  <c r="U23" i="3"/>
  <c r="U11" i="3"/>
  <c r="U90" i="3"/>
  <c r="U78" i="3"/>
  <c r="U66" i="3"/>
  <c r="U54" i="3"/>
  <c r="T32" i="3"/>
  <c r="T58" i="3"/>
  <c r="T38" i="3"/>
  <c r="T26" i="3"/>
  <c r="V26" i="3" s="1"/>
  <c r="T14" i="3"/>
  <c r="T81" i="3"/>
  <c r="T69" i="3"/>
  <c r="T57" i="3"/>
  <c r="V57" i="3" s="1"/>
  <c r="U45" i="3"/>
  <c r="U33" i="3"/>
  <c r="U21" i="3"/>
  <c r="U9" i="3"/>
  <c r="U88" i="3"/>
  <c r="U76" i="3"/>
  <c r="U64" i="3"/>
  <c r="U52" i="3"/>
  <c r="T39" i="3"/>
  <c r="T27" i="3"/>
  <c r="V27" i="3" s="1"/>
  <c r="T15" i="3"/>
  <c r="T3" i="3"/>
  <c r="T82" i="3"/>
  <c r="T70" i="3"/>
  <c r="U46" i="3"/>
  <c r="U34" i="3"/>
  <c r="U22" i="3"/>
  <c r="U10" i="3"/>
  <c r="T37" i="3"/>
  <c r="T25" i="3"/>
  <c r="T13" i="3"/>
  <c r="T92" i="3"/>
  <c r="T80" i="3"/>
  <c r="T68" i="3"/>
  <c r="T56" i="3"/>
  <c r="V56" i="3" s="1"/>
  <c r="U44" i="3"/>
  <c r="U32" i="3"/>
  <c r="U20" i="3"/>
  <c r="U8" i="3"/>
  <c r="U87" i="3"/>
  <c r="U75" i="3"/>
  <c r="U63" i="3"/>
  <c r="V63" i="3" s="1"/>
  <c r="U51" i="3"/>
  <c r="T36" i="3"/>
  <c r="U30" i="3"/>
  <c r="T24" i="3"/>
  <c r="T35" i="3"/>
  <c r="T23" i="3"/>
  <c r="V23" i="3" s="1"/>
  <c r="T11" i="3"/>
  <c r="T90" i="3"/>
  <c r="T78" i="3"/>
  <c r="T66" i="3"/>
  <c r="T54" i="3"/>
  <c r="U42" i="3"/>
  <c r="U18" i="3"/>
  <c r="U6" i="3"/>
  <c r="T2" i="3"/>
  <c r="T46" i="3"/>
  <c r="T34" i="3"/>
  <c r="V34" i="3" s="1"/>
  <c r="T22" i="3"/>
  <c r="T10" i="3"/>
  <c r="T89" i="3"/>
  <c r="V89" i="3" s="1"/>
  <c r="T77" i="3"/>
  <c r="T65" i="3"/>
  <c r="V65" i="3" s="1"/>
  <c r="T53" i="3"/>
  <c r="U41" i="3"/>
  <c r="U29" i="3"/>
  <c r="U17" i="3"/>
  <c r="U5" i="3"/>
  <c r="U84" i="3"/>
  <c r="U72" i="3"/>
  <c r="U60" i="3"/>
  <c r="U48" i="3"/>
  <c r="V43" i="3"/>
  <c r="R76" i="3"/>
  <c r="R57" i="3"/>
  <c r="S72" i="3"/>
  <c r="S64" i="3"/>
  <c r="R69" i="3"/>
  <c r="R53" i="3"/>
  <c r="R17" i="3"/>
  <c r="R5" i="3"/>
  <c r="S73" i="3"/>
  <c r="R52" i="3"/>
  <c r="S62" i="3"/>
  <c r="R45" i="3"/>
  <c r="S61" i="3"/>
  <c r="R42" i="3"/>
  <c r="S37" i="3"/>
  <c r="R41" i="3"/>
  <c r="S26" i="3"/>
  <c r="R29" i="3"/>
  <c r="S25" i="3"/>
  <c r="R18" i="3"/>
  <c r="S24" i="3"/>
  <c r="R78" i="3"/>
  <c r="S14" i="3"/>
  <c r="R77" i="3"/>
  <c r="R6" i="3"/>
  <c r="S13" i="3"/>
  <c r="R43" i="3"/>
  <c r="R67" i="3"/>
  <c r="R91" i="3"/>
  <c r="R66" i="3"/>
  <c r="R40" i="3"/>
  <c r="S86" i="3"/>
  <c r="S50" i="3"/>
  <c r="R90" i="3"/>
  <c r="R65" i="3"/>
  <c r="R33" i="3"/>
  <c r="S85" i="3"/>
  <c r="S49" i="3"/>
  <c r="R89" i="3"/>
  <c r="R64" i="3"/>
  <c r="R31" i="3"/>
  <c r="S84" i="3"/>
  <c r="S48" i="3"/>
  <c r="R88" i="3"/>
  <c r="R30" i="3"/>
  <c r="S83" i="3"/>
  <c r="S38" i="3"/>
  <c r="R87" i="3"/>
  <c r="R55" i="3"/>
  <c r="S76" i="3"/>
  <c r="R81" i="3"/>
  <c r="R54" i="3"/>
  <c r="R19" i="3"/>
  <c r="S74" i="3"/>
  <c r="S36" i="3"/>
  <c r="R79" i="3"/>
  <c r="R7" i="3"/>
  <c r="S88" i="3"/>
  <c r="S60" i="3"/>
  <c r="S12" i="3"/>
  <c r="R28" i="3"/>
  <c r="R16" i="3"/>
  <c r="R4" i="3"/>
  <c r="S71" i="3"/>
  <c r="S59" i="3"/>
  <c r="S47" i="3"/>
  <c r="S35" i="3"/>
  <c r="S23" i="3"/>
  <c r="S11" i="3"/>
  <c r="R75" i="3"/>
  <c r="R63" i="3"/>
  <c r="R51" i="3"/>
  <c r="R39" i="3"/>
  <c r="R27" i="3"/>
  <c r="R15" i="3"/>
  <c r="R3" i="3"/>
  <c r="S82" i="3"/>
  <c r="S70" i="3"/>
  <c r="S58" i="3"/>
  <c r="S46" i="3"/>
  <c r="S34" i="3"/>
  <c r="S22" i="3"/>
  <c r="S10" i="3"/>
  <c r="R86" i="3"/>
  <c r="R74" i="3"/>
  <c r="R62" i="3"/>
  <c r="R50" i="3"/>
  <c r="R38" i="3"/>
  <c r="R26" i="3"/>
  <c r="R14" i="3"/>
  <c r="S2" i="3"/>
  <c r="S81" i="3"/>
  <c r="S69" i="3"/>
  <c r="S57" i="3"/>
  <c r="S45" i="3"/>
  <c r="S33" i="3"/>
  <c r="S21" i="3"/>
  <c r="S9" i="3"/>
  <c r="R85" i="3"/>
  <c r="R73" i="3"/>
  <c r="R61" i="3"/>
  <c r="R49" i="3"/>
  <c r="R37" i="3"/>
  <c r="R25" i="3"/>
  <c r="R13" i="3"/>
  <c r="S92" i="3"/>
  <c r="S80" i="3"/>
  <c r="S68" i="3"/>
  <c r="S56" i="3"/>
  <c r="S44" i="3"/>
  <c r="S32" i="3"/>
  <c r="S20" i="3"/>
  <c r="S8" i="3"/>
  <c r="R84" i="3"/>
  <c r="R72" i="3"/>
  <c r="R60" i="3"/>
  <c r="R48" i="3"/>
  <c r="R36" i="3"/>
  <c r="R24" i="3"/>
  <c r="R12" i="3"/>
  <c r="S91" i="3"/>
  <c r="S79" i="3"/>
  <c r="S67" i="3"/>
  <c r="S55" i="3"/>
  <c r="S43" i="3"/>
  <c r="S31" i="3"/>
  <c r="S19" i="3"/>
  <c r="S7" i="3"/>
  <c r="R83" i="3"/>
  <c r="R71" i="3"/>
  <c r="R59" i="3"/>
  <c r="R47" i="3"/>
  <c r="R35" i="3"/>
  <c r="R23" i="3"/>
  <c r="R11" i="3"/>
  <c r="S90" i="3"/>
  <c r="S78" i="3"/>
  <c r="S66" i="3"/>
  <c r="S54" i="3"/>
  <c r="S42" i="3"/>
  <c r="S30" i="3"/>
  <c r="S18" i="3"/>
  <c r="S6" i="3"/>
  <c r="R82" i="3"/>
  <c r="R70" i="3"/>
  <c r="R58" i="3"/>
  <c r="R46" i="3"/>
  <c r="R34" i="3"/>
  <c r="R22" i="3"/>
  <c r="R10" i="3"/>
  <c r="S89" i="3"/>
  <c r="S77" i="3"/>
  <c r="S65" i="3"/>
  <c r="S53" i="3"/>
  <c r="S41" i="3"/>
  <c r="S29" i="3"/>
  <c r="S17" i="3"/>
  <c r="S5" i="3"/>
  <c r="R2" i="3"/>
  <c r="R21" i="3"/>
  <c r="R9" i="3"/>
  <c r="S52" i="3"/>
  <c r="S40" i="3"/>
  <c r="S28" i="3"/>
  <c r="S16" i="3"/>
  <c r="S4" i="3"/>
  <c r="R92" i="3"/>
  <c r="R80" i="3"/>
  <c r="R68" i="3"/>
  <c r="R56" i="3"/>
  <c r="R44" i="3"/>
  <c r="R32" i="3"/>
  <c r="R20" i="3"/>
  <c r="R8" i="3"/>
  <c r="S87" i="3"/>
  <c r="S75" i="3"/>
  <c r="S63" i="3"/>
  <c r="S51" i="3"/>
  <c r="S39" i="3"/>
  <c r="S27" i="3"/>
  <c r="S15" i="3"/>
  <c r="S3" i="3"/>
  <c r="P90" i="3"/>
  <c r="P58" i="3"/>
  <c r="P54" i="3"/>
  <c r="P50" i="3"/>
  <c r="P38" i="3"/>
  <c r="P34" i="3"/>
  <c r="P26" i="3"/>
  <c r="P14" i="3"/>
  <c r="P82" i="3"/>
  <c r="P10" i="3"/>
  <c r="P78" i="3"/>
  <c r="Q2" i="3"/>
  <c r="P74" i="3"/>
  <c r="P70" i="3"/>
  <c r="Q64" i="3"/>
  <c r="P62" i="3"/>
  <c r="Q46" i="3"/>
  <c r="P80" i="3"/>
  <c r="P36" i="3"/>
  <c r="P12" i="3"/>
  <c r="Q77" i="3"/>
  <c r="Q41" i="3"/>
  <c r="P57" i="3"/>
  <c r="Q76" i="3"/>
  <c r="Q40" i="3"/>
  <c r="P75" i="3"/>
  <c r="P56" i="3"/>
  <c r="P33" i="3"/>
  <c r="P9" i="3"/>
  <c r="P32" i="3"/>
  <c r="P8" i="3"/>
  <c r="Q67" i="3"/>
  <c r="Q31" i="3"/>
  <c r="P92" i="3"/>
  <c r="P72" i="3"/>
  <c r="P51" i="3"/>
  <c r="P27" i="3"/>
  <c r="P3" i="3"/>
  <c r="Q65" i="3"/>
  <c r="Q29" i="3"/>
  <c r="Q28" i="3"/>
  <c r="P88" i="3"/>
  <c r="P69" i="3"/>
  <c r="P48" i="3"/>
  <c r="P24" i="3"/>
  <c r="Q91" i="3"/>
  <c r="Q22" i="3"/>
  <c r="P87" i="3"/>
  <c r="P68" i="3"/>
  <c r="Q89" i="3"/>
  <c r="Q55" i="3"/>
  <c r="Q17" i="3"/>
  <c r="P86" i="3"/>
  <c r="P66" i="3"/>
  <c r="P45" i="3"/>
  <c r="P21" i="3"/>
  <c r="Q53" i="3"/>
  <c r="Q16" i="3"/>
  <c r="P84" i="3"/>
  <c r="P63" i="3"/>
  <c r="P44" i="3"/>
  <c r="P20" i="3"/>
  <c r="Q52" i="3"/>
  <c r="P39" i="3"/>
  <c r="P15" i="3"/>
  <c r="Q7" i="3"/>
  <c r="P81" i="3"/>
  <c r="P60" i="3"/>
  <c r="Q79" i="3"/>
  <c r="Q43" i="3"/>
  <c r="Q4" i="3"/>
  <c r="P19" i="3"/>
  <c r="P42" i="3"/>
  <c r="P30" i="3"/>
  <c r="P18" i="3"/>
  <c r="P6" i="3"/>
  <c r="Q85" i="3"/>
  <c r="Q73" i="3"/>
  <c r="Q61" i="3"/>
  <c r="Q49" i="3"/>
  <c r="Q37" i="3"/>
  <c r="Q25" i="3"/>
  <c r="Q13" i="3"/>
  <c r="P5" i="3"/>
  <c r="Q83" i="3"/>
  <c r="Q71" i="3"/>
  <c r="Q59" i="3"/>
  <c r="Q47" i="3"/>
  <c r="Q35" i="3"/>
  <c r="Q23" i="3"/>
  <c r="Q11" i="3"/>
  <c r="P8" i="2"/>
  <c r="R14" i="2"/>
  <c r="S13" i="2"/>
  <c r="R28" i="2"/>
  <c r="R16" i="2"/>
  <c r="R17" i="2"/>
  <c r="Q44" i="2"/>
  <c r="P2" i="2"/>
  <c r="Q32" i="2"/>
  <c r="R5" i="2"/>
  <c r="P46" i="2"/>
  <c r="Q20" i="2"/>
  <c r="R4" i="2"/>
  <c r="S2" i="2"/>
  <c r="P34" i="2"/>
  <c r="Q8" i="2"/>
  <c r="S38" i="2"/>
  <c r="P10" i="2"/>
  <c r="Q17" i="2"/>
  <c r="P32" i="2"/>
  <c r="Q5" i="2"/>
  <c r="S37" i="2"/>
  <c r="P23" i="2"/>
  <c r="R41" i="2"/>
  <c r="S26" i="2"/>
  <c r="P35" i="2"/>
  <c r="P22" i="2"/>
  <c r="R40" i="2"/>
  <c r="S25" i="2"/>
  <c r="P20" i="2"/>
  <c r="R29" i="2"/>
  <c r="S14" i="2"/>
  <c r="P11" i="2"/>
  <c r="P45" i="2"/>
  <c r="P33" i="2"/>
  <c r="P21" i="2"/>
  <c r="P9" i="2"/>
  <c r="Q42" i="2"/>
  <c r="Q30" i="2"/>
  <c r="Q18" i="2"/>
  <c r="Q6" i="2"/>
  <c r="R39" i="2"/>
  <c r="R27" i="2"/>
  <c r="R15" i="2"/>
  <c r="R3" i="2"/>
  <c r="S36" i="2"/>
  <c r="S24" i="2"/>
  <c r="S12" i="2"/>
  <c r="Q43" i="2"/>
  <c r="P44" i="2"/>
  <c r="Q41" i="2"/>
  <c r="Q29" i="2"/>
  <c r="R38" i="2"/>
  <c r="R26" i="2"/>
  <c r="S35" i="2"/>
  <c r="S23" i="2"/>
  <c r="S11" i="2"/>
  <c r="P43" i="2"/>
  <c r="P31" i="2"/>
  <c r="P19" i="2"/>
  <c r="P7" i="2"/>
  <c r="Q40" i="2"/>
  <c r="Q28" i="2"/>
  <c r="Q16" i="2"/>
  <c r="Q4" i="2"/>
  <c r="R37" i="2"/>
  <c r="R25" i="2"/>
  <c r="R13" i="2"/>
  <c r="S46" i="2"/>
  <c r="S34" i="2"/>
  <c r="S22" i="2"/>
  <c r="S10" i="2"/>
  <c r="P42" i="2"/>
  <c r="P30" i="2"/>
  <c r="P18" i="2"/>
  <c r="P6" i="2"/>
  <c r="Q39" i="2"/>
  <c r="Q27" i="2"/>
  <c r="Q15" i="2"/>
  <c r="Q3" i="2"/>
  <c r="R36" i="2"/>
  <c r="R24" i="2"/>
  <c r="R12" i="2"/>
  <c r="S45" i="2"/>
  <c r="S33" i="2"/>
  <c r="S21" i="2"/>
  <c r="S9" i="2"/>
  <c r="P41" i="2"/>
  <c r="P29" i="2"/>
  <c r="P17" i="2"/>
  <c r="P5" i="2"/>
  <c r="Q38" i="2"/>
  <c r="Q26" i="2"/>
  <c r="Q14" i="2"/>
  <c r="R2" i="2"/>
  <c r="R35" i="2"/>
  <c r="R23" i="2"/>
  <c r="R11" i="2"/>
  <c r="S44" i="2"/>
  <c r="S32" i="2"/>
  <c r="S20" i="2"/>
  <c r="S8" i="2"/>
  <c r="P40" i="2"/>
  <c r="P28" i="2"/>
  <c r="P16" i="2"/>
  <c r="P4" i="2"/>
  <c r="Q37" i="2"/>
  <c r="Q25" i="2"/>
  <c r="Q13" i="2"/>
  <c r="R46" i="2"/>
  <c r="R34" i="2"/>
  <c r="R22" i="2"/>
  <c r="R10" i="2"/>
  <c r="S43" i="2"/>
  <c r="S31" i="2"/>
  <c r="S19" i="2"/>
  <c r="S7" i="2"/>
  <c r="Q7" i="2"/>
  <c r="P39" i="2"/>
  <c r="P27" i="2"/>
  <c r="P15" i="2"/>
  <c r="P3" i="2"/>
  <c r="Q36" i="2"/>
  <c r="Q24" i="2"/>
  <c r="Q12" i="2"/>
  <c r="R45" i="2"/>
  <c r="R33" i="2"/>
  <c r="R21" i="2"/>
  <c r="R9" i="2"/>
  <c r="S42" i="2"/>
  <c r="S30" i="2"/>
  <c r="S18" i="2"/>
  <c r="S6" i="2"/>
  <c r="P38" i="2"/>
  <c r="P26" i="2"/>
  <c r="P14" i="2"/>
  <c r="Q2" i="2"/>
  <c r="Q35" i="2"/>
  <c r="Q23" i="2"/>
  <c r="Q11" i="2"/>
  <c r="R44" i="2"/>
  <c r="R32" i="2"/>
  <c r="R20" i="2"/>
  <c r="R8" i="2"/>
  <c r="S41" i="2"/>
  <c r="S29" i="2"/>
  <c r="S17" i="2"/>
  <c r="S5" i="2"/>
  <c r="Q19" i="2"/>
  <c r="P37" i="2"/>
  <c r="P25" i="2"/>
  <c r="P13" i="2"/>
  <c r="Q46" i="2"/>
  <c r="Q34" i="2"/>
  <c r="Q22" i="2"/>
  <c r="Q10" i="2"/>
  <c r="R43" i="2"/>
  <c r="R31" i="2"/>
  <c r="R19" i="2"/>
  <c r="R7" i="2"/>
  <c r="S40" i="2"/>
  <c r="S28" i="2"/>
  <c r="S16" i="2"/>
  <c r="S4" i="2"/>
  <c r="Q31" i="2"/>
  <c r="P36" i="2"/>
  <c r="P24" i="2"/>
  <c r="P12" i="2"/>
  <c r="Q45" i="2"/>
  <c r="Q33" i="2"/>
  <c r="Q21" i="2"/>
  <c r="Q9" i="2"/>
  <c r="R42" i="2"/>
  <c r="R30" i="2"/>
  <c r="R18" i="2"/>
  <c r="R6" i="2"/>
  <c r="S39" i="2"/>
  <c r="S27" i="2"/>
  <c r="S15" i="2"/>
  <c r="S3" i="2"/>
  <c r="U41" i="2"/>
  <c r="V41" i="2" s="1"/>
  <c r="U17" i="2"/>
  <c r="V17" i="2" s="1"/>
  <c r="U5" i="2"/>
  <c r="V5" i="2" s="1"/>
  <c r="T3" i="2"/>
  <c r="V3" i="2" s="1"/>
  <c r="U18" i="2"/>
  <c r="V18" i="2" s="1"/>
  <c r="U8" i="2"/>
  <c r="V8" i="2" s="1"/>
  <c r="U43" i="2"/>
  <c r="V43" i="2" s="1"/>
  <c r="U7" i="2"/>
  <c r="V7" i="2" s="1"/>
  <c r="U44" i="2"/>
  <c r="V44" i="2" s="1"/>
  <c r="U42" i="2"/>
  <c r="V42" i="2" s="1"/>
  <c r="U6" i="2"/>
  <c r="V6" i="2" s="1"/>
  <c r="U32" i="2"/>
  <c r="V32" i="2" s="1"/>
  <c r="T2" i="2"/>
  <c r="V2" i="2" s="1"/>
  <c r="U31" i="2"/>
  <c r="V31" i="2" s="1"/>
  <c r="U30" i="2"/>
  <c r="V30" i="2" s="1"/>
  <c r="T29" i="2"/>
  <c r="V29" i="2" s="1"/>
  <c r="U20" i="2"/>
  <c r="V20" i="2" s="1"/>
  <c r="U19" i="2"/>
  <c r="V19" i="2" s="1"/>
  <c r="T4" i="2"/>
  <c r="V4" i="2" s="1"/>
  <c r="T38" i="2"/>
  <c r="V38" i="2" s="1"/>
  <c r="U28" i="2"/>
  <c r="V28" i="2" s="1"/>
  <c r="T40" i="2"/>
  <c r="V40" i="2" s="1"/>
  <c r="T27" i="2"/>
  <c r="V27" i="2" s="1"/>
  <c r="T14" i="2"/>
  <c r="V14" i="2" s="1"/>
  <c r="T13" i="2"/>
  <c r="V13" i="2" s="1"/>
  <c r="T36" i="2"/>
  <c r="V36" i="2" s="1"/>
  <c r="T16" i="2"/>
  <c r="V16" i="2" s="1"/>
  <c r="T15" i="2"/>
  <c r="V15" i="2" s="1"/>
  <c r="U39" i="2"/>
  <c r="V39" i="2" s="1"/>
  <c r="T12" i="2"/>
  <c r="V12" i="2" s="1"/>
  <c r="T11" i="2"/>
  <c r="V11" i="2" s="1"/>
  <c r="T10" i="2"/>
  <c r="V10" i="2" s="1"/>
  <c r="U24" i="2"/>
  <c r="V24" i="2" s="1"/>
  <c r="T45" i="2"/>
  <c r="V45" i="2" s="1"/>
  <c r="T33" i="2"/>
  <c r="V33" i="2" s="1"/>
  <c r="T21" i="2"/>
  <c r="V21" i="2" s="1"/>
  <c r="T9" i="2"/>
  <c r="V9" i="2" s="1"/>
  <c r="U26" i="2"/>
  <c r="V26" i="2" s="1"/>
  <c r="U35" i="2"/>
  <c r="V35" i="2" s="1"/>
  <c r="U23" i="2"/>
  <c r="V23" i="2" s="1"/>
  <c r="T37" i="2"/>
  <c r="V37" i="2" s="1"/>
  <c r="T25" i="2"/>
  <c r="V25" i="2" s="1"/>
  <c r="T46" i="2"/>
  <c r="V46" i="2" s="1"/>
  <c r="T34" i="2"/>
  <c r="V34" i="2" s="1"/>
  <c r="T22" i="2"/>
  <c r="V22" i="2" s="1"/>
  <c r="V14" i="3" l="1"/>
  <c r="V50" i="3"/>
  <c r="V6" i="3"/>
  <c r="V62" i="3"/>
  <c r="V85" i="3"/>
  <c r="V35" i="3"/>
  <c r="V69" i="3"/>
  <c r="V81" i="3"/>
  <c r="V58" i="3"/>
  <c r="V61" i="3"/>
  <c r="V25" i="3"/>
  <c r="V18" i="3"/>
  <c r="V79" i="3"/>
  <c r="V36" i="3"/>
  <c r="V49" i="3"/>
  <c r="V51" i="3"/>
  <c r="V75" i="3"/>
  <c r="V30" i="3"/>
  <c r="V59" i="3"/>
  <c r="V70" i="3"/>
  <c r="V82" i="3"/>
  <c r="V73" i="3"/>
  <c r="V28" i="3"/>
  <c r="V91" i="3"/>
  <c r="V87" i="3"/>
  <c r="V74" i="3"/>
  <c r="V72" i="3"/>
  <c r="V46" i="3"/>
  <c r="V24" i="3"/>
  <c r="V68" i="3"/>
  <c r="V42" i="3"/>
  <c r="V31" i="3"/>
  <c r="V15" i="3"/>
  <c r="V55" i="3"/>
  <c r="V13" i="3"/>
  <c r="V39" i="3"/>
  <c r="V53" i="3"/>
  <c r="V38" i="3"/>
  <c r="V44" i="3"/>
  <c r="V66" i="3"/>
  <c r="V77" i="3"/>
  <c r="V78" i="3"/>
  <c r="V32" i="3"/>
  <c r="V4" i="3"/>
  <c r="V90" i="3"/>
  <c r="V9" i="3"/>
  <c r="V10" i="3"/>
  <c r="V11" i="3"/>
  <c r="V48" i="3"/>
  <c r="V21" i="3"/>
  <c r="V22" i="3"/>
  <c r="V60" i="3"/>
  <c r="V33" i="3"/>
  <c r="V84" i="3"/>
  <c r="V45" i="3"/>
  <c r="V2" i="3"/>
  <c r="V80" i="3"/>
  <c r="V8" i="3"/>
  <c r="V5" i="3"/>
  <c r="V16" i="3"/>
  <c r="V92" i="3"/>
  <c r="V17" i="3"/>
  <c r="V47" i="3"/>
  <c r="V29" i="3"/>
  <c r="V3" i="3"/>
  <c r="V40" i="3"/>
  <c r="V41" i="3"/>
  <c r="V52" i="3"/>
  <c r="V54" i="3"/>
  <c r="V71" i="3"/>
  <c r="V64" i="3"/>
  <c r="V83" i="3"/>
  <c r="V76" i="3"/>
  <c r="V88" i="3"/>
</calcChain>
</file>

<file path=xl/sharedStrings.xml><?xml version="1.0" encoding="utf-8"?>
<sst xmlns="http://schemas.openxmlformats.org/spreadsheetml/2006/main" count="533" uniqueCount="249">
  <si>
    <t>Sample</t>
    <phoneticPr fontId="3" type="noConversion"/>
  </si>
  <si>
    <t>ZY1-01</t>
  </si>
  <si>
    <t>ZY1-06</t>
  </si>
  <si>
    <t>ZY1-07</t>
  </si>
  <si>
    <t>ZY1-08</t>
  </si>
  <si>
    <t>ZY1-09</t>
  </si>
  <si>
    <t>ZY1-10</t>
  </si>
  <si>
    <t>ZY1-11</t>
  </si>
  <si>
    <t>ZY1-12</t>
  </si>
  <si>
    <t>ZY1-14</t>
  </si>
  <si>
    <t>ZY1-15</t>
  </si>
  <si>
    <t>ZY1-16</t>
  </si>
  <si>
    <t>ZY1-17</t>
  </si>
  <si>
    <t>ZY1-18</t>
  </si>
  <si>
    <t>ZY1-19</t>
  </si>
  <si>
    <t>ZY1-20</t>
  </si>
  <si>
    <t>ZY1-21</t>
  </si>
  <si>
    <t>ZY1-22</t>
  </si>
  <si>
    <t>ZY1-23</t>
  </si>
  <si>
    <t>ZY1-25</t>
  </si>
  <si>
    <t>ZY1-27</t>
  </si>
  <si>
    <t>ZY1-28</t>
  </si>
  <si>
    <t>ZY1-29</t>
  </si>
  <si>
    <t>ZY1-30</t>
  </si>
  <si>
    <t>ZY1-31</t>
  </si>
  <si>
    <t>ZY1-32</t>
  </si>
  <si>
    <t>ZY1-33</t>
  </si>
  <si>
    <t>ZY1-34</t>
  </si>
  <si>
    <t>ZY1-35</t>
  </si>
  <si>
    <t>ZY1-36</t>
  </si>
  <si>
    <t>ZY1-37</t>
  </si>
  <si>
    <t>ZY1-38</t>
  </si>
  <si>
    <t>ZY1-39</t>
  </si>
  <si>
    <t>ZY1-40</t>
  </si>
  <si>
    <t>ZY1-41</t>
  </si>
  <si>
    <t>ZY1-42</t>
  </si>
  <si>
    <t>ZY1-43</t>
  </si>
  <si>
    <t>ZY1-44</t>
  </si>
  <si>
    <t>ZY1-45</t>
  </si>
  <si>
    <t>ZY1-46</t>
  </si>
  <si>
    <t>ZY1-47</t>
  </si>
  <si>
    <t>ZY1-48</t>
  </si>
  <si>
    <t>ZY1-49</t>
  </si>
  <si>
    <t>ZY1-50</t>
  </si>
  <si>
    <t>ZY1-51</t>
  </si>
  <si>
    <t>Strata</t>
  </si>
  <si>
    <t>Canglangpu Fm.</t>
  </si>
  <si>
    <t>Qiongzhusi Fm.</t>
  </si>
  <si>
    <t>Maidiping Fm.</t>
  </si>
  <si>
    <t>Gray siltstone</t>
  </si>
  <si>
    <t>Dark shale</t>
  </si>
  <si>
    <t>Black shale</t>
  </si>
  <si>
    <t>Dark argillaceous siltstone</t>
  </si>
  <si>
    <t>Black P-bearing shale</t>
  </si>
  <si>
    <t>Black dolomitic shale</t>
  </si>
  <si>
    <t>Dark dolomitic shale</t>
  </si>
  <si>
    <t>Lithology</t>
    <phoneticPr fontId="3" type="noConversion"/>
  </si>
  <si>
    <t>Dark argillaceous siltstone</t>
    <phoneticPr fontId="3" type="noConversion"/>
  </si>
  <si>
    <t>ZY1-03</t>
    <phoneticPr fontId="3" type="noConversion"/>
  </si>
  <si>
    <t>ND</t>
  </si>
  <si>
    <t>Depth/m</t>
    <phoneticPr fontId="3" type="noConversion"/>
  </si>
  <si>
    <t>TOC/%</t>
    <phoneticPr fontId="3" type="noConversion"/>
  </si>
  <si>
    <t>MnO/%</t>
    <phoneticPr fontId="3" type="noConversion"/>
  </si>
  <si>
    <r>
      <t>Al</t>
    </r>
    <r>
      <rPr>
        <vertAlign val="subscript"/>
        <sz val="11"/>
        <color theme="1"/>
        <rFont val="Times New Roman"/>
        <family val="1"/>
      </rPr>
      <t>2</t>
    </r>
    <r>
      <rPr>
        <sz val="11"/>
        <color theme="1"/>
        <rFont val="Times New Roman"/>
        <family val="1"/>
      </rPr>
      <t>O</t>
    </r>
    <r>
      <rPr>
        <vertAlign val="subscript"/>
        <sz val="11"/>
        <color theme="1"/>
        <rFont val="Times New Roman"/>
        <family val="1"/>
      </rPr>
      <t>3</t>
    </r>
    <r>
      <rPr>
        <sz val="11"/>
        <color theme="1"/>
        <rFont val="Times New Roman"/>
        <family val="1"/>
      </rPr>
      <t>/%</t>
    </r>
    <phoneticPr fontId="3" type="noConversion"/>
  </si>
  <si>
    <r>
      <t>Fe</t>
    </r>
    <r>
      <rPr>
        <vertAlign val="subscript"/>
        <sz val="11"/>
        <color theme="1"/>
        <rFont val="Times New Roman"/>
        <family val="1"/>
      </rPr>
      <t>2</t>
    </r>
    <r>
      <rPr>
        <sz val="11"/>
        <color theme="1"/>
        <rFont val="Times New Roman"/>
        <family val="1"/>
      </rPr>
      <t>O</t>
    </r>
    <r>
      <rPr>
        <vertAlign val="subscript"/>
        <sz val="11"/>
        <color theme="1"/>
        <rFont val="Times New Roman"/>
        <family val="1"/>
      </rPr>
      <t>3</t>
    </r>
    <r>
      <rPr>
        <sz val="11"/>
        <color theme="1"/>
        <rFont val="Times New Roman"/>
        <family val="1"/>
      </rPr>
      <t>/%</t>
    </r>
    <phoneticPr fontId="3" type="noConversion"/>
  </si>
  <si>
    <t>Mn/%</t>
    <phoneticPr fontId="3" type="noConversion"/>
  </si>
  <si>
    <t>Al/%</t>
    <phoneticPr fontId="3" type="noConversion"/>
  </si>
  <si>
    <t>Fe/%</t>
    <phoneticPr fontId="3" type="noConversion"/>
  </si>
  <si>
    <t>Ni/ppm</t>
    <phoneticPr fontId="3" type="noConversion"/>
  </si>
  <si>
    <t>Cu/ppm</t>
    <phoneticPr fontId="3" type="noConversion"/>
  </si>
  <si>
    <t>Mo/ppm</t>
    <phoneticPr fontId="3" type="noConversion"/>
  </si>
  <si>
    <t>U/ppm</t>
    <phoneticPr fontId="3" type="noConversion"/>
  </si>
  <si>
    <t>Mo-EF</t>
  </si>
  <si>
    <t>U-EF</t>
  </si>
  <si>
    <t>Mo-EF/U-EF</t>
  </si>
  <si>
    <t>Nibio</t>
  </si>
  <si>
    <t>Cubio</t>
  </si>
  <si>
    <t>Ni/Al</t>
    <phoneticPr fontId="3" type="noConversion"/>
  </si>
  <si>
    <t>Cu/Al</t>
    <phoneticPr fontId="3" type="noConversion"/>
  </si>
  <si>
    <t>Cu/Al</t>
    <phoneticPr fontId="5" type="noConversion"/>
  </si>
  <si>
    <t>Ni/Al</t>
    <phoneticPr fontId="5" type="noConversion"/>
  </si>
  <si>
    <t>Cubio</t>
    <phoneticPr fontId="5" type="noConversion"/>
  </si>
  <si>
    <t>Nibio</t>
    <phoneticPr fontId="5" type="noConversion"/>
  </si>
  <si>
    <t>W207-90</t>
  </si>
  <si>
    <t>W207-89</t>
  </si>
  <si>
    <t>W207-88</t>
  </si>
  <si>
    <t>W207-87</t>
  </si>
  <si>
    <t>W207-86</t>
  </si>
  <si>
    <t>W207-85</t>
  </si>
  <si>
    <t>W207-84</t>
  </si>
  <si>
    <t>W207-83</t>
  </si>
  <si>
    <t>W207-82</t>
  </si>
  <si>
    <t>W207-81</t>
  </si>
  <si>
    <t>W207-80</t>
  </si>
  <si>
    <t>W207-79</t>
  </si>
  <si>
    <t>W207-78</t>
  </si>
  <si>
    <t>W207-77</t>
  </si>
  <si>
    <t>W207-76</t>
  </si>
  <si>
    <t>W207-75</t>
  </si>
  <si>
    <t>W207-74</t>
  </si>
  <si>
    <t>W207-73</t>
  </si>
  <si>
    <t>W207-72</t>
  </si>
  <si>
    <t>W207-71</t>
  </si>
  <si>
    <t>W207-70</t>
  </si>
  <si>
    <t>W207-69</t>
  </si>
  <si>
    <t>W207-68</t>
  </si>
  <si>
    <t>W207-67</t>
  </si>
  <si>
    <t>W207-66</t>
  </si>
  <si>
    <t>W207-65</t>
  </si>
  <si>
    <t>W207-64</t>
  </si>
  <si>
    <t>W207-63</t>
  </si>
  <si>
    <t>W207-62</t>
  </si>
  <si>
    <t>W207-61</t>
  </si>
  <si>
    <t>W207-60</t>
  </si>
  <si>
    <t>W207-59</t>
  </si>
  <si>
    <t>W207-58</t>
  </si>
  <si>
    <t>W207-57</t>
  </si>
  <si>
    <t>W207-56</t>
  </si>
  <si>
    <t>W207-55</t>
  </si>
  <si>
    <t>W207-54</t>
  </si>
  <si>
    <t>W207-53</t>
  </si>
  <si>
    <t>W207-52</t>
  </si>
  <si>
    <t>W207-51</t>
  </si>
  <si>
    <t>W207-50</t>
  </si>
  <si>
    <t>W207-49</t>
  </si>
  <si>
    <t>W207-48</t>
  </si>
  <si>
    <t>W207-47</t>
  </si>
  <si>
    <t>W207-46</t>
  </si>
  <si>
    <t>W207-45</t>
  </si>
  <si>
    <t>W207-44</t>
  </si>
  <si>
    <t>W207-43</t>
  </si>
  <si>
    <t>W207-42</t>
  </si>
  <si>
    <t>W207-41</t>
  </si>
  <si>
    <t>W207-40</t>
  </si>
  <si>
    <t>W207-39</t>
  </si>
  <si>
    <t>W207-38</t>
  </si>
  <si>
    <t>W207-37</t>
  </si>
  <si>
    <t>W207-36</t>
  </si>
  <si>
    <t>W207-35</t>
  </si>
  <si>
    <t>W207-34</t>
  </si>
  <si>
    <t>W207-33</t>
  </si>
  <si>
    <t>W207-32</t>
  </si>
  <si>
    <t>W207-31</t>
  </si>
  <si>
    <t>W207-30</t>
  </si>
  <si>
    <t>W207-29</t>
  </si>
  <si>
    <t>W207-28</t>
  </si>
  <si>
    <t>W207-27</t>
  </si>
  <si>
    <t>W207-26</t>
  </si>
  <si>
    <t>W207-25</t>
  </si>
  <si>
    <t>W207-24</t>
  </si>
  <si>
    <t>W207-23</t>
  </si>
  <si>
    <t>W207-22</t>
  </si>
  <si>
    <t>W207-21</t>
  </si>
  <si>
    <t>W207-20</t>
  </si>
  <si>
    <t>W207-19</t>
  </si>
  <si>
    <t>W207-18</t>
  </si>
  <si>
    <t>W207-17</t>
  </si>
  <si>
    <t>W207-16</t>
  </si>
  <si>
    <t>W207-15</t>
  </si>
  <si>
    <t>W207-14</t>
  </si>
  <si>
    <t>W207-13</t>
  </si>
  <si>
    <t>W207-12</t>
  </si>
  <si>
    <t>W207-11</t>
  </si>
  <si>
    <t>W207-10</t>
  </si>
  <si>
    <t>W207-09</t>
  </si>
  <si>
    <t>W207-08</t>
  </si>
  <si>
    <t>W207-07</t>
  </si>
  <si>
    <t>W207-06</t>
  </si>
  <si>
    <t>W207-05</t>
  </si>
  <si>
    <t>W207-04</t>
  </si>
  <si>
    <t>W207-03</t>
  </si>
  <si>
    <t>W207-02</t>
  </si>
  <si>
    <t>W207-01</t>
  </si>
  <si>
    <t>Sample</t>
  </si>
  <si>
    <t>Depth</t>
  </si>
  <si>
    <t>limestone</t>
    <phoneticPr fontId="5" type="noConversion"/>
  </si>
  <si>
    <t>mudstone</t>
    <phoneticPr fontId="5" type="noConversion"/>
  </si>
  <si>
    <t>mudstone</t>
  </si>
  <si>
    <t>shale</t>
  </si>
  <si>
    <t>siltstone</t>
  </si>
  <si>
    <t>Strata</t>
    <phoneticPr fontId="3" type="noConversion"/>
  </si>
  <si>
    <t>Al2O3/%</t>
    <phoneticPr fontId="3" type="noConversion"/>
  </si>
  <si>
    <t>Fe2O3/%</t>
    <phoneticPr fontId="3" type="noConversion"/>
  </si>
  <si>
    <t>FeHR/FeT</t>
  </si>
  <si>
    <t>Fepy/FeHR</t>
  </si>
  <si>
    <t>W207-91</t>
    <phoneticPr fontId="3" type="noConversion"/>
  </si>
  <si>
    <t>W207-2</t>
  </si>
  <si>
    <t>W207-7</t>
  </si>
  <si>
    <t>W207-9</t>
  </si>
  <si>
    <t>W207-103</t>
  </si>
  <si>
    <t>W207-106</t>
  </si>
  <si>
    <t>W207-110</t>
  </si>
  <si>
    <t>W207-112</t>
  </si>
  <si>
    <t>W207-114</t>
  </si>
  <si>
    <t>W207-117</t>
  </si>
  <si>
    <t>W207-119</t>
  </si>
  <si>
    <t>W207-121</t>
  </si>
  <si>
    <t>W207-134</t>
  </si>
  <si>
    <t>W207-137</t>
  </si>
  <si>
    <t>W207-140</t>
  </si>
  <si>
    <t>W207-143</t>
  </si>
  <si>
    <t>W207-144</t>
  </si>
  <si>
    <t>W207-145</t>
  </si>
  <si>
    <t>W207-147</t>
  </si>
  <si>
    <t>W207-164</t>
  </si>
  <si>
    <t>W207-166</t>
  </si>
  <si>
    <t>W207-172</t>
  </si>
  <si>
    <t>W207-174</t>
  </si>
  <si>
    <t>W207-176</t>
  </si>
  <si>
    <t>W207-178</t>
  </si>
  <si>
    <t>W207-180</t>
  </si>
  <si>
    <t>W207-181</t>
  </si>
  <si>
    <t>W207-184</t>
  </si>
  <si>
    <t>W207-186</t>
  </si>
  <si>
    <t>W207-190</t>
  </si>
  <si>
    <t>W207-192</t>
  </si>
  <si>
    <t>W207-196</t>
  </si>
  <si>
    <t>W207-199</t>
  </si>
  <si>
    <t>W207-201</t>
  </si>
  <si>
    <t>W201-2</t>
  </si>
  <si>
    <t>W201-8</t>
  </si>
  <si>
    <t>W201-15</t>
  </si>
  <si>
    <t>W201-22</t>
  </si>
  <si>
    <t>W201-26</t>
  </si>
  <si>
    <t>W201-34</t>
  </si>
  <si>
    <t>W201-36</t>
  </si>
  <si>
    <t>W201-38</t>
  </si>
  <si>
    <t>W201-42</t>
  </si>
  <si>
    <t>W201-44</t>
  </si>
  <si>
    <t>W201-45</t>
  </si>
  <si>
    <t>W201-56</t>
  </si>
  <si>
    <t>W201-60</t>
  </si>
  <si>
    <t>W201-64</t>
  </si>
  <si>
    <t>W201-69</t>
  </si>
  <si>
    <t>W201-78</t>
  </si>
  <si>
    <t>W201-80</t>
  </si>
  <si>
    <t>W201-82</t>
  </si>
  <si>
    <t>W201-85</t>
  </si>
  <si>
    <t>W201-88</t>
  </si>
  <si>
    <t>Mo/TOC</t>
    <phoneticPr fontId="3" type="noConversion"/>
  </si>
  <si>
    <t>/</t>
    <phoneticPr fontId="3" type="noConversion"/>
  </si>
  <si>
    <t>Mo/TOC</t>
    <phoneticPr fontId="6" type="noConversion"/>
  </si>
  <si>
    <t>Sample</t>
    <phoneticPr fontId="6" type="noConversion"/>
  </si>
  <si>
    <t>Depth/m</t>
    <phoneticPr fontId="6" type="noConversion"/>
  </si>
  <si>
    <t>TOC/%</t>
    <phoneticPr fontId="6" type="noConversion"/>
  </si>
  <si>
    <t>Data Source: Cao GY, Liu Y, Hou MC, Chen AQ, Xu SL. Nitrogen Cycle and Paleoenvironmental Implications in the Weiyuan Area, Southern Sichuan During the Early Cambrian. Acta Sedimentol Sin 2023;1–15.</t>
    <phoneticPr fontId="3" type="noConversion"/>
  </si>
  <si>
    <t>Data Source: Wang SF, Dong DZ, Wang YM, Li XJ, Huang JL, Guan QZ. A comparative study of the geological feature of marine shale gas between China and the United States. Nat Gas Geosci 2015;26:1666–78.</t>
    <phoneticPr fontId="3" type="noConversion"/>
  </si>
  <si>
    <t>Data Source: Zhang QY, Liu ET, Pan SQ, Wang H, Jing ZH, Zhao ZF, et al. Multiple Controls on Organic Matter Accumulation in the Intraplatform Basin of the Early Cambrian Yangtze Platform, South China. J Mar Sci Eng 2023;11:1907.</t>
    <phoneticPr fontId="3" type="noConversion"/>
  </si>
  <si>
    <t>Data Source: Gao P, Li SJ, Lash GG, Yan DT, Zhou Q, Xiao XM. Stratigraphic framework, redox history, and organic matter accumulation of an Early Cambrian intraplatfrom basin on the Yangtze Platform, South China. Mar Petrol Geol 2021;130:105095.</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</si>
</sst>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8" x14ac:knownFonts="1">
    <font>
      <sz val="11"/>
      <color theme="1"/>
      <name val="等线"/>
      <family val="2"/>
      <charset val="134"/>
      <scheme val="minor"/>
    </font>
    <font>
      <sz val="11"/>
      <color theme="1"/>
      <name val="等线"/>
      <family val="2"/>
      <scheme val="minor"/>
    </font>
    <font>
      <sz val="11"/>
      <color theme="1"/>
      <name val="Times New Roman"/>
      <family val="1"/>
    </font>
    <font>
      <sz val="9"/>
      <name val="等线"/>
      <family val="2"/>
      <charset val="134"/>
      <scheme val="minor"/>
    </font>
    <font>
      <vertAlign val="subscript"/>
      <sz val="11"/>
      <color theme="1"/>
      <name val="Times New Roman"/>
      <family val="1"/>
    </font>
    <font>
      <sz val="9"/>
      <name val="等线"/>
      <family val="3"/>
      <charset val="134"/>
      <scheme val="minor"/>
    </font>
    <font>
      <sz val="9"/>
      <name val="宋体"/>
      <family val="3"/>
      <charset val="134"/>
    </font>
    <font>
      <b/>
      <i/>
      <sz val="11"/>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11">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176" fontId="0" fillId="0" borderId="0" xfId="0" applyNumberFormat="1">
      <alignment vertical="center"/>
    </xf>
    <xf numFmtId="0" fontId="1" fillId="0" borderId="0" xfId="1"/>
    <xf numFmtId="0" fontId="2" fillId="0" borderId="0" xfId="0" applyFont="1" applyAlignment="1">
      <alignment horizontal="center"/>
    </xf>
    <xf numFmtId="0" fontId="2" fillId="0" borderId="0" xfId="1" applyFont="1" applyAlignment="1">
      <alignment horizontal="center"/>
    </xf>
    <xf numFmtId="0" fontId="7" fillId="0" borderId="0" xfId="0" applyFont="1" applyAlignment="1">
      <alignment horizontal="left" vertical="center"/>
    </xf>
    <xf numFmtId="2" fontId="2" fillId="0" borderId="1" xfId="0" applyNumberFormat="1" applyFont="1" applyBorder="1" applyAlignment="1">
      <alignment horizontal="center" vertical="center"/>
    </xf>
    <xf numFmtId="2" fontId="2" fillId="0" borderId="0" xfId="1" applyNumberFormat="1" applyFont="1" applyAlignment="1">
      <alignment horizontal="center"/>
    </xf>
    <xf numFmtId="0" fontId="7" fillId="0" borderId="2" xfId="0" applyFont="1" applyBorder="1" applyAlignment="1">
      <alignment horizontal="left" vertical="center"/>
    </xf>
  </cellXfs>
  <cellStyles count="2">
    <cellStyle name="常规" xfId="0" builtinId="0"/>
    <cellStyle name="常规 2" xfId="1" xr:uid="{71D7FD8E-049F-461A-8B71-B4E326B49296}"/>
  </cellStyles>
  <dxfs count="0"/>
  <tableStyles count="0" defaultTableStyle="TableStyleMedium2" defaultPivotStyle="PivotStyleLight16"/>
  <colors>
    <mruColors>
      <color rgb="FFEA34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87D1-A1A9-46C3-B3DC-3958E93FC003}">
  <dimension ref="A1:W141"/>
  <sheetViews>
    <sheetView topLeftCell="A61" workbookViewId="0">
      <selection activeCell="L98" sqref="L98"/>
    </sheetView>
  </sheetViews>
  <sheetFormatPr defaultColWidth="8.6640625" defaultRowHeight="13.8" x14ac:dyDescent="0.25"/>
  <cols>
    <col min="1" max="2" width="8.6640625" style="2"/>
    <col min="3" max="3" width="14.44140625" style="2" customWidth="1"/>
    <col min="4" max="4" width="22" style="2" customWidth="1"/>
    <col min="5" max="5" width="11.109375" style="2" customWidth="1"/>
    <col min="6" max="6" width="8.77734375" style="2" bestFit="1" customWidth="1"/>
    <col min="7" max="8" width="8.77734375" style="5" bestFit="1" customWidth="1"/>
    <col min="9" max="11" width="8.77734375" style="2" bestFit="1" customWidth="1"/>
    <col min="12" max="12" width="8.77734375" style="4" bestFit="1" customWidth="1"/>
    <col min="13" max="14" width="9.109375" style="4" bestFit="1" customWidth="1"/>
    <col min="15" max="18" width="8.77734375" style="4" bestFit="1" customWidth="1"/>
    <col min="19" max="19" width="9.109375" style="4" bestFit="1" customWidth="1"/>
    <col min="20" max="23" width="8.88671875" customWidth="1"/>
    <col min="24" max="16384" width="8.6640625" style="4"/>
  </cols>
  <sheetData>
    <row r="1" spans="1:23" x14ac:dyDescent="0.25">
      <c r="A1" s="1" t="s">
        <v>173</v>
      </c>
      <c r="B1" s="1" t="s">
        <v>174</v>
      </c>
      <c r="C1" s="1" t="s">
        <v>45</v>
      </c>
      <c r="D1" s="1" t="s">
        <v>56</v>
      </c>
      <c r="E1" s="1" t="s">
        <v>61</v>
      </c>
      <c r="F1" s="1" t="s">
        <v>62</v>
      </c>
      <c r="G1" s="1" t="s">
        <v>181</v>
      </c>
      <c r="H1" s="1" t="s">
        <v>182</v>
      </c>
      <c r="I1" s="1" t="s">
        <v>65</v>
      </c>
      <c r="J1" s="1" t="s">
        <v>66</v>
      </c>
      <c r="K1" s="1" t="s">
        <v>67</v>
      </c>
      <c r="L1" s="1" t="s">
        <v>69</v>
      </c>
      <c r="M1" s="1" t="s">
        <v>68</v>
      </c>
      <c r="N1" s="1" t="s">
        <v>70</v>
      </c>
      <c r="O1" s="1" t="s">
        <v>71</v>
      </c>
      <c r="P1" s="1" t="s">
        <v>79</v>
      </c>
      <c r="Q1" s="1" t="s">
        <v>80</v>
      </c>
      <c r="R1" s="1" t="s">
        <v>81</v>
      </c>
      <c r="S1" s="1" t="s">
        <v>82</v>
      </c>
      <c r="T1" s="1" t="s">
        <v>72</v>
      </c>
      <c r="U1" s="1" t="s">
        <v>73</v>
      </c>
      <c r="V1" s="1" t="s">
        <v>74</v>
      </c>
      <c r="W1" s="1" t="s">
        <v>239</v>
      </c>
    </row>
    <row r="2" spans="1:23" x14ac:dyDescent="0.25">
      <c r="A2" s="1" t="s">
        <v>185</v>
      </c>
      <c r="B2" s="1">
        <v>3000</v>
      </c>
      <c r="C2" s="1" t="s">
        <v>47</v>
      </c>
      <c r="D2" s="1" t="s">
        <v>57</v>
      </c>
      <c r="E2" s="8">
        <v>0.46</v>
      </c>
      <c r="F2" s="8">
        <v>8.6999999999999994E-2</v>
      </c>
      <c r="G2" s="8">
        <v>13.29</v>
      </c>
      <c r="H2" s="8">
        <v>5.48</v>
      </c>
      <c r="I2" s="8">
        <f>F2*55/71</f>
        <v>6.7394366197183087E-2</v>
      </c>
      <c r="J2" s="8">
        <f>G2*54/102</f>
        <v>7.0358823529411758</v>
      </c>
      <c r="K2" s="8">
        <f>H2*112/160</f>
        <v>3.8359999999999999</v>
      </c>
      <c r="L2" s="8">
        <v>43.8220812</v>
      </c>
      <c r="M2" s="8">
        <v>58.535059200000006</v>
      </c>
      <c r="N2" s="8">
        <v>30.6</v>
      </c>
      <c r="O2" s="8">
        <v>7.6298357999999995</v>
      </c>
      <c r="P2" s="8">
        <f t="shared" ref="P2:P33" si="0">L2/J2</f>
        <v>6.228370373714573</v>
      </c>
      <c r="Q2" s="8">
        <f t="shared" ref="Q2:Q33" si="1">M2/J2</f>
        <v>8.3195051116127434</v>
      </c>
      <c r="R2" s="8">
        <f t="shared" ref="R2:R33" si="2">L2-J2*3.015271342</f>
        <v>22.606986775492942</v>
      </c>
      <c r="S2" s="8">
        <f t="shared" ref="S2:S33" si="3">M2-J2*4.510380005</f>
        <v>26.800556117761772</v>
      </c>
      <c r="T2" s="8">
        <f>(N2/J2)/(1/10.01)</f>
        <v>43.53483822422875</v>
      </c>
      <c r="U2" s="8">
        <f>(O2/J2)/(3.1/10.01)</f>
        <v>3.5016199370696701</v>
      </c>
      <c r="V2" s="8">
        <f>T2/U2</f>
        <v>12.432770833679017</v>
      </c>
      <c r="W2" s="8">
        <f>N2/E2</f>
        <v>66.521739130434781</v>
      </c>
    </row>
    <row r="3" spans="1:23" x14ac:dyDescent="0.25">
      <c r="A3" s="1" t="s">
        <v>83</v>
      </c>
      <c r="B3" s="1">
        <v>3003.41</v>
      </c>
      <c r="C3" s="1" t="s">
        <v>47</v>
      </c>
      <c r="D3" s="1" t="s">
        <v>57</v>
      </c>
      <c r="E3" s="8">
        <v>1.1399999999999999</v>
      </c>
      <c r="F3" s="8">
        <v>7.8E-2</v>
      </c>
      <c r="G3" s="8">
        <v>16.04</v>
      </c>
      <c r="H3" s="8">
        <v>6.16</v>
      </c>
      <c r="I3" s="8">
        <f t="shared" ref="I3:I66" si="4">F3*55/71</f>
        <v>6.0422535211267607E-2</v>
      </c>
      <c r="J3" s="8">
        <f t="shared" ref="J3:J66" si="5">G3*54/102</f>
        <v>8.4917647058823533</v>
      </c>
      <c r="K3" s="8">
        <f t="shared" ref="K3:K66" si="6">H3*112/160</f>
        <v>4.3120000000000003</v>
      </c>
      <c r="L3" s="8">
        <v>43.660707899999998</v>
      </c>
      <c r="M3" s="8">
        <v>71.0918183</v>
      </c>
      <c r="N3" s="8">
        <v>6.55</v>
      </c>
      <c r="O3" s="8">
        <v>7.5593389999999996</v>
      </c>
      <c r="P3" s="8">
        <f t="shared" si="0"/>
        <v>5.1415352888611796</v>
      </c>
      <c r="Q3" s="8">
        <f t="shared" si="1"/>
        <v>8.3718544686893868</v>
      </c>
      <c r="R3" s="8">
        <f t="shared" si="2"/>
        <v>18.055733139345879</v>
      </c>
      <c r="S3" s="8">
        <f t="shared" si="3"/>
        <v>32.790732563423525</v>
      </c>
      <c r="T3" s="8">
        <f t="shared" ref="T3:T66" si="7">(N3/J3)/(1/10.01)</f>
        <v>7.7210688556386806</v>
      </c>
      <c r="U3" s="8">
        <f t="shared" ref="U3:U66" si="8">(O3/J3)/(3.1/10.01)</f>
        <v>2.8744731308601255</v>
      </c>
      <c r="V3" s="8">
        <f t="shared" ref="V3:V66" si="9">T3/U3</f>
        <v>2.6860814153195141</v>
      </c>
      <c r="W3" s="8">
        <f t="shared" ref="W3:W66" si="10">N3/E3</f>
        <v>5.7456140350877201</v>
      </c>
    </row>
    <row r="4" spans="1:23" x14ac:dyDescent="0.25">
      <c r="A4" s="1" t="s">
        <v>84</v>
      </c>
      <c r="B4" s="1">
        <v>3005.8</v>
      </c>
      <c r="C4" s="1" t="s">
        <v>47</v>
      </c>
      <c r="D4" s="1" t="s">
        <v>57</v>
      </c>
      <c r="E4" s="8">
        <v>0.68</v>
      </c>
      <c r="F4" s="8">
        <v>9.0999999999999998E-2</v>
      </c>
      <c r="G4" s="8">
        <v>13.26</v>
      </c>
      <c r="H4" s="8">
        <v>5.31</v>
      </c>
      <c r="I4" s="8">
        <f t="shared" si="4"/>
        <v>7.0492957746478874E-2</v>
      </c>
      <c r="J4" s="8">
        <f t="shared" si="5"/>
        <v>7.02</v>
      </c>
      <c r="K4" s="8">
        <f t="shared" si="6"/>
        <v>3.7169999999999996</v>
      </c>
      <c r="L4" s="8">
        <v>41.600839399999998</v>
      </c>
      <c r="M4" s="8">
        <v>61.539530899999995</v>
      </c>
      <c r="N4" s="8">
        <v>6.74</v>
      </c>
      <c r="O4" s="8">
        <v>7.1046696000000003</v>
      </c>
      <c r="P4" s="8">
        <f t="shared" si="0"/>
        <v>5.9260454985754984</v>
      </c>
      <c r="Q4" s="8">
        <f t="shared" si="1"/>
        <v>8.7663149430199425</v>
      </c>
      <c r="R4" s="8">
        <f t="shared" si="2"/>
        <v>20.43363457916</v>
      </c>
      <c r="S4" s="8">
        <f t="shared" si="3"/>
        <v>29.876663264899996</v>
      </c>
      <c r="T4" s="8">
        <f t="shared" si="7"/>
        <v>9.6107407407407415</v>
      </c>
      <c r="U4" s="8">
        <f t="shared" si="8"/>
        <v>3.267978250896058</v>
      </c>
      <c r="V4" s="8">
        <f t="shared" si="9"/>
        <v>2.9408827118434893</v>
      </c>
      <c r="W4" s="8">
        <f t="shared" si="10"/>
        <v>9.9117647058823533</v>
      </c>
    </row>
    <row r="5" spans="1:23" x14ac:dyDescent="0.25">
      <c r="A5" s="1" t="s">
        <v>85</v>
      </c>
      <c r="B5" s="1">
        <v>3007.4</v>
      </c>
      <c r="C5" s="1" t="s">
        <v>47</v>
      </c>
      <c r="D5" s="1" t="s">
        <v>57</v>
      </c>
      <c r="E5" s="8">
        <v>0.81</v>
      </c>
      <c r="F5" s="8">
        <v>8.2000000000000003E-2</v>
      </c>
      <c r="G5" s="8">
        <v>14.57</v>
      </c>
      <c r="H5" s="8">
        <v>6.24</v>
      </c>
      <c r="I5" s="8">
        <f t="shared" si="4"/>
        <v>6.3521126760563373E-2</v>
      </c>
      <c r="J5" s="8">
        <f t="shared" si="5"/>
        <v>7.7135294117647053</v>
      </c>
      <c r="K5" s="8">
        <f t="shared" si="6"/>
        <v>4.3680000000000003</v>
      </c>
      <c r="L5" s="8">
        <v>45.8627696</v>
      </c>
      <c r="M5" s="8">
        <v>59.537569000000005</v>
      </c>
      <c r="N5" s="8">
        <v>6.99</v>
      </c>
      <c r="O5" s="8">
        <v>6.6050762000000001</v>
      </c>
      <c r="P5" s="8">
        <f t="shared" si="0"/>
        <v>5.9457567543658971</v>
      </c>
      <c r="Q5" s="8">
        <f t="shared" si="1"/>
        <v>7.7185897430031281</v>
      </c>
      <c r="R5" s="8">
        <f t="shared" si="2"/>
        <v>22.604385419031765</v>
      </c>
      <c r="S5" s="8">
        <f t="shared" si="3"/>
        <v>24.746620173197066</v>
      </c>
      <c r="T5" s="8">
        <f t="shared" si="7"/>
        <v>9.0710615419812406</v>
      </c>
      <c r="U5" s="8">
        <f t="shared" si="8"/>
        <v>2.7650123540392078</v>
      </c>
      <c r="V5" s="8">
        <f t="shared" si="9"/>
        <v>3.2806585940673934</v>
      </c>
      <c r="W5" s="8">
        <f t="shared" si="10"/>
        <v>8.6296296296296298</v>
      </c>
    </row>
    <row r="6" spans="1:23" x14ac:dyDescent="0.25">
      <c r="A6" s="1" t="s">
        <v>86</v>
      </c>
      <c r="B6" s="1">
        <v>3009.68</v>
      </c>
      <c r="C6" s="1" t="s">
        <v>47</v>
      </c>
      <c r="D6" s="1" t="s">
        <v>57</v>
      </c>
      <c r="E6" s="8">
        <v>0.64</v>
      </c>
      <c r="F6" s="8">
        <v>9.7000000000000003E-2</v>
      </c>
      <c r="G6" s="8">
        <v>15.07</v>
      </c>
      <c r="H6" s="8">
        <v>6.64</v>
      </c>
      <c r="I6" s="8">
        <f t="shared" si="4"/>
        <v>7.5140845070422541E-2</v>
      </c>
      <c r="J6" s="8">
        <f t="shared" si="5"/>
        <v>7.9782352941176464</v>
      </c>
      <c r="K6" s="8">
        <f t="shared" si="6"/>
        <v>4.6479999999999997</v>
      </c>
      <c r="L6" s="8">
        <v>47.5134416</v>
      </c>
      <c r="M6" s="8">
        <v>54.956096299999999</v>
      </c>
      <c r="N6" s="8">
        <v>7.33</v>
      </c>
      <c r="O6" s="8">
        <v>7.0895433999999993</v>
      </c>
      <c r="P6" s="8">
        <f t="shared" si="0"/>
        <v>5.9553823431394237</v>
      </c>
      <c r="Q6" s="8">
        <f t="shared" si="1"/>
        <v>6.8882521352208217</v>
      </c>
      <c r="R6" s="8">
        <f t="shared" si="2"/>
        <v>23.456897357914119</v>
      </c>
      <c r="S6" s="8">
        <f t="shared" si="3"/>
        <v>18.971223354226474</v>
      </c>
      <c r="T6" s="8">
        <f t="shared" si="7"/>
        <v>9.1966828872668298</v>
      </c>
      <c r="U6" s="8">
        <f t="shared" si="8"/>
        <v>2.869351866624807</v>
      </c>
      <c r="V6" s="8">
        <f t="shared" si="9"/>
        <v>3.2051429433382133</v>
      </c>
      <c r="W6" s="8">
        <f t="shared" si="10"/>
        <v>11.453125</v>
      </c>
    </row>
    <row r="7" spans="1:23" x14ac:dyDescent="0.25">
      <c r="A7" s="1" t="s">
        <v>87</v>
      </c>
      <c r="B7" s="1">
        <v>3012.4</v>
      </c>
      <c r="C7" s="1" t="s">
        <v>47</v>
      </c>
      <c r="D7" s="1" t="s">
        <v>57</v>
      </c>
      <c r="E7" s="8">
        <v>0.79</v>
      </c>
      <c r="F7" s="8">
        <v>0.14399999999999999</v>
      </c>
      <c r="G7" s="8">
        <v>13.48</v>
      </c>
      <c r="H7" s="8">
        <v>5.18</v>
      </c>
      <c r="I7" s="8">
        <f t="shared" si="4"/>
        <v>0.11154929577464788</v>
      </c>
      <c r="J7" s="8">
        <f t="shared" si="5"/>
        <v>7.1364705882352952</v>
      </c>
      <c r="K7" s="8">
        <f t="shared" si="6"/>
        <v>3.6259999999999999</v>
      </c>
      <c r="L7" s="8">
        <v>38.973160799999995</v>
      </c>
      <c r="M7" s="8">
        <v>57.342002299999997</v>
      </c>
      <c r="N7" s="8">
        <v>6.11</v>
      </c>
      <c r="O7" s="8">
        <v>8.0324866999999998</v>
      </c>
      <c r="P7" s="8">
        <f t="shared" si="0"/>
        <v>5.4611254005934704</v>
      </c>
      <c r="Q7" s="8">
        <f t="shared" si="1"/>
        <v>8.0350646150675882</v>
      </c>
      <c r="R7" s="8">
        <f t="shared" si="2"/>
        <v>17.454765552268228</v>
      </c>
      <c r="S7" s="8">
        <f t="shared" si="3"/>
        <v>25.153808052552932</v>
      </c>
      <c r="T7" s="8">
        <f t="shared" si="7"/>
        <v>8.5702167820639623</v>
      </c>
      <c r="U7" s="8">
        <f t="shared" si="8"/>
        <v>3.6344518408766997</v>
      </c>
      <c r="V7" s="8">
        <f t="shared" si="9"/>
        <v>2.3580493447938111</v>
      </c>
      <c r="W7" s="8">
        <f t="shared" si="10"/>
        <v>7.7341772151898738</v>
      </c>
    </row>
    <row r="8" spans="1:23" x14ac:dyDescent="0.25">
      <c r="A8" s="1" t="s">
        <v>88</v>
      </c>
      <c r="B8" s="1">
        <v>3013.77</v>
      </c>
      <c r="C8" s="1" t="s">
        <v>47</v>
      </c>
      <c r="D8" s="1" t="s">
        <v>57</v>
      </c>
      <c r="E8" s="8">
        <v>0.85</v>
      </c>
      <c r="F8" s="8">
        <v>8.1000000000000003E-2</v>
      </c>
      <c r="G8" s="8">
        <v>15.33</v>
      </c>
      <c r="H8" s="8">
        <v>6.43</v>
      </c>
      <c r="I8" s="8">
        <f t="shared" si="4"/>
        <v>6.2746478873239434E-2</v>
      </c>
      <c r="J8" s="8">
        <f t="shared" si="5"/>
        <v>8.1158823529411777</v>
      </c>
      <c r="K8" s="8">
        <f t="shared" si="6"/>
        <v>4.5009999999999994</v>
      </c>
      <c r="L8" s="8">
        <v>49.767464399999994</v>
      </c>
      <c r="M8" s="8">
        <v>67.851577199999994</v>
      </c>
      <c r="N8" s="8">
        <v>7.4</v>
      </c>
      <c r="O8" s="8">
        <v>8.8597377000000002</v>
      </c>
      <c r="P8" s="8">
        <f t="shared" si="0"/>
        <v>6.1321076668841039</v>
      </c>
      <c r="Q8" s="8">
        <f t="shared" si="1"/>
        <v>8.3603450924113911</v>
      </c>
      <c r="R8" s="8">
        <f t="shared" si="2"/>
        <v>25.29587692613293</v>
      </c>
      <c r="S8" s="8">
        <f t="shared" si="3"/>
        <v>31.245863712361754</v>
      </c>
      <c r="T8" s="8">
        <f t="shared" si="7"/>
        <v>9.1270421106037531</v>
      </c>
      <c r="U8" s="8">
        <f t="shared" si="8"/>
        <v>3.5249868821623207</v>
      </c>
      <c r="V8" s="8">
        <f t="shared" si="9"/>
        <v>2.5892414399582058</v>
      </c>
      <c r="W8" s="8">
        <f t="shared" si="10"/>
        <v>8.7058823529411775</v>
      </c>
    </row>
    <row r="9" spans="1:23" x14ac:dyDescent="0.25">
      <c r="A9" s="1" t="s">
        <v>89</v>
      </c>
      <c r="B9" s="1">
        <v>3013.9</v>
      </c>
      <c r="C9" s="1" t="s">
        <v>47</v>
      </c>
      <c r="D9" s="1" t="s">
        <v>175</v>
      </c>
      <c r="E9" s="8">
        <v>0.22</v>
      </c>
      <c r="F9" s="8">
        <v>0.24479999999999999</v>
      </c>
      <c r="G9" s="8">
        <v>3.8</v>
      </c>
      <c r="H9" s="8">
        <v>5.92</v>
      </c>
      <c r="I9" s="8">
        <f t="shared" si="4"/>
        <v>0.1896338028169014</v>
      </c>
      <c r="J9" s="8">
        <f t="shared" si="5"/>
        <v>2.0117647058823529</v>
      </c>
      <c r="K9" s="8">
        <f t="shared" si="6"/>
        <v>4.1440000000000001</v>
      </c>
      <c r="L9" s="8">
        <v>14.692762</v>
      </c>
      <c r="M9" s="8">
        <v>21.924411800000001</v>
      </c>
      <c r="N9" s="8">
        <v>2.0699999999999998</v>
      </c>
      <c r="O9" s="8">
        <v>2.6165223000000002</v>
      </c>
      <c r="P9" s="8">
        <f t="shared" si="0"/>
        <v>7.3034197076023393</v>
      </c>
      <c r="Q9" s="8">
        <f t="shared" si="1"/>
        <v>10.898099432748539</v>
      </c>
      <c r="R9" s="8">
        <f t="shared" si="2"/>
        <v>8.6267455355058829</v>
      </c>
      <c r="S9" s="8">
        <f t="shared" si="3"/>
        <v>12.850588495823532</v>
      </c>
      <c r="T9" s="8">
        <f t="shared" si="7"/>
        <v>10.299763157894736</v>
      </c>
      <c r="U9" s="8">
        <f t="shared" si="8"/>
        <v>4.19971325967742</v>
      </c>
      <c r="V9" s="8">
        <f t="shared" si="9"/>
        <v>2.4524919967240479</v>
      </c>
      <c r="W9" s="8">
        <f t="shared" si="10"/>
        <v>9.4090909090909083</v>
      </c>
    </row>
    <row r="10" spans="1:23" x14ac:dyDescent="0.25">
      <c r="A10" s="1" t="s">
        <v>90</v>
      </c>
      <c r="B10" s="1">
        <v>3015.33</v>
      </c>
      <c r="C10" s="1" t="s">
        <v>47</v>
      </c>
      <c r="D10" s="1" t="s">
        <v>176</v>
      </c>
      <c r="E10" s="8">
        <v>0.88</v>
      </c>
      <c r="F10" s="8">
        <v>9.7000000000000003E-2</v>
      </c>
      <c r="G10" s="8">
        <v>14.69</v>
      </c>
      <c r="H10" s="8">
        <v>5.95</v>
      </c>
      <c r="I10" s="8">
        <f t="shared" si="4"/>
        <v>7.5140845070422541E-2</v>
      </c>
      <c r="J10" s="8">
        <f t="shared" si="5"/>
        <v>7.777058823529412</v>
      </c>
      <c r="K10" s="8">
        <f t="shared" si="6"/>
        <v>4.165</v>
      </c>
      <c r="L10" s="8">
        <v>43.416631699999996</v>
      </c>
      <c r="M10" s="8">
        <v>75.899404399999995</v>
      </c>
      <c r="N10" s="8">
        <v>7.23</v>
      </c>
      <c r="O10" s="8">
        <v>9.4965872000000005</v>
      </c>
      <c r="P10" s="8">
        <f t="shared" si="0"/>
        <v>5.5826544051130771</v>
      </c>
      <c r="Q10" s="8">
        <f t="shared" si="1"/>
        <v>9.7593969805612275</v>
      </c>
      <c r="R10" s="8">
        <f t="shared" si="2"/>
        <v>19.966689104363525</v>
      </c>
      <c r="S10" s="8">
        <f t="shared" si="3"/>
        <v>40.82191378464411</v>
      </c>
      <c r="T10" s="8">
        <f t="shared" si="7"/>
        <v>9.3058702064896757</v>
      </c>
      <c r="U10" s="8">
        <f t="shared" si="8"/>
        <v>3.9429798727439973</v>
      </c>
      <c r="V10" s="8">
        <f t="shared" si="9"/>
        <v>2.3601110091423161</v>
      </c>
      <c r="W10" s="8">
        <f t="shared" si="10"/>
        <v>8.2159090909090917</v>
      </c>
    </row>
    <row r="11" spans="1:23" x14ac:dyDescent="0.25">
      <c r="A11" s="1" t="s">
        <v>91</v>
      </c>
      <c r="B11" s="1">
        <v>3019.43</v>
      </c>
      <c r="C11" s="1" t="s">
        <v>47</v>
      </c>
      <c r="D11" s="1" t="s">
        <v>177</v>
      </c>
      <c r="E11" s="8">
        <v>0.62</v>
      </c>
      <c r="F11" s="8">
        <v>9.8000000000000004E-2</v>
      </c>
      <c r="G11" s="8">
        <v>14.74</v>
      </c>
      <c r="H11" s="8">
        <v>6</v>
      </c>
      <c r="I11" s="8">
        <f t="shared" si="4"/>
        <v>7.591549295774648E-2</v>
      </c>
      <c r="J11" s="8">
        <f t="shared" si="5"/>
        <v>7.803529411764706</v>
      </c>
      <c r="K11" s="8">
        <f t="shared" si="6"/>
        <v>4.2</v>
      </c>
      <c r="L11" s="8">
        <v>42.634585400000006</v>
      </c>
      <c r="M11" s="8">
        <v>61.373286499999999</v>
      </c>
      <c r="N11" s="8">
        <v>3.57</v>
      </c>
      <c r="O11" s="8">
        <v>6.2146949999999999</v>
      </c>
      <c r="P11" s="8">
        <f t="shared" si="0"/>
        <v>5.4635003150912116</v>
      </c>
      <c r="Q11" s="8">
        <f t="shared" si="1"/>
        <v>7.8648113259460271</v>
      </c>
      <c r="R11" s="8">
        <f t="shared" si="2"/>
        <v>19.104826798251768</v>
      </c>
      <c r="S11" s="8">
        <f t="shared" si="3"/>
        <v>26.176403472747054</v>
      </c>
      <c r="T11" s="8">
        <f t="shared" si="7"/>
        <v>4.5794278606965166</v>
      </c>
      <c r="U11" s="8">
        <f t="shared" si="8"/>
        <v>2.5715864668592521</v>
      </c>
      <c r="V11" s="8">
        <f t="shared" si="9"/>
        <v>1.7807792659173134</v>
      </c>
      <c r="W11" s="8">
        <f t="shared" si="10"/>
        <v>5.758064516129032</v>
      </c>
    </row>
    <row r="12" spans="1:23" x14ac:dyDescent="0.25">
      <c r="A12" s="1" t="s">
        <v>92</v>
      </c>
      <c r="B12" s="1">
        <v>3019.86</v>
      </c>
      <c r="C12" s="1" t="s">
        <v>47</v>
      </c>
      <c r="D12" s="1" t="s">
        <v>177</v>
      </c>
      <c r="E12" s="8">
        <v>0.7</v>
      </c>
      <c r="F12" s="8">
        <v>9.0999999999999998E-2</v>
      </c>
      <c r="G12" s="8">
        <v>15.24</v>
      </c>
      <c r="H12" s="8">
        <v>6.26</v>
      </c>
      <c r="I12" s="8">
        <f t="shared" si="4"/>
        <v>7.0492957746478874E-2</v>
      </c>
      <c r="J12" s="8">
        <f t="shared" si="5"/>
        <v>8.0682352941176472</v>
      </c>
      <c r="K12" s="8">
        <f t="shared" si="6"/>
        <v>4.3819999999999997</v>
      </c>
      <c r="L12" s="8">
        <v>43.012122099999999</v>
      </c>
      <c r="M12" s="8">
        <v>67.844426499999997</v>
      </c>
      <c r="N12" s="8">
        <v>3.95</v>
      </c>
      <c r="O12" s="8">
        <v>6.3259596</v>
      </c>
      <c r="P12" s="8">
        <f t="shared" si="0"/>
        <v>5.3310445880723245</v>
      </c>
      <c r="Q12" s="8">
        <f t="shared" si="1"/>
        <v>8.4088309310294544</v>
      </c>
      <c r="R12" s="8">
        <f t="shared" si="2"/>
        <v>18.684203437134116</v>
      </c>
      <c r="S12" s="8">
        <f t="shared" si="3"/>
        <v>31.453619353776467</v>
      </c>
      <c r="T12" s="8">
        <f t="shared" si="7"/>
        <v>4.9006379410906966</v>
      </c>
      <c r="U12" s="8">
        <f t="shared" si="8"/>
        <v>2.531746641859284</v>
      </c>
      <c r="V12" s="8">
        <f t="shared" si="9"/>
        <v>1.9356747077550096</v>
      </c>
      <c r="W12" s="8">
        <f t="shared" si="10"/>
        <v>5.6428571428571432</v>
      </c>
    </row>
    <row r="13" spans="1:23" x14ac:dyDescent="0.25">
      <c r="A13" s="1" t="s">
        <v>93</v>
      </c>
      <c r="B13" s="1">
        <v>3023.27</v>
      </c>
      <c r="C13" s="1" t="s">
        <v>47</v>
      </c>
      <c r="D13" s="1" t="s">
        <v>177</v>
      </c>
      <c r="E13" s="8">
        <v>0.95</v>
      </c>
      <c r="F13" s="8">
        <v>0.13300000000000001</v>
      </c>
      <c r="G13" s="8">
        <v>12.92</v>
      </c>
      <c r="H13" s="8">
        <v>5.42</v>
      </c>
      <c r="I13" s="8">
        <f t="shared" si="4"/>
        <v>0.10302816901408451</v>
      </c>
      <c r="J13" s="8">
        <f t="shared" si="5"/>
        <v>6.84</v>
      </c>
      <c r="K13" s="8">
        <f t="shared" si="6"/>
        <v>3.7939999999999996</v>
      </c>
      <c r="L13" s="8">
        <v>35.961322299999999</v>
      </c>
      <c r="M13" s="8">
        <v>64.818758599999995</v>
      </c>
      <c r="N13" s="8">
        <v>8.32</v>
      </c>
      <c r="O13" s="8">
        <v>9.0078057999999999</v>
      </c>
      <c r="P13" s="8">
        <f t="shared" si="0"/>
        <v>5.2575032602339178</v>
      </c>
      <c r="Q13" s="8">
        <f t="shared" si="1"/>
        <v>9.4764266959064329</v>
      </c>
      <c r="R13" s="8">
        <f t="shared" si="2"/>
        <v>15.336866320719999</v>
      </c>
      <c r="S13" s="8">
        <f t="shared" si="3"/>
        <v>33.967759365799992</v>
      </c>
      <c r="T13" s="8">
        <f t="shared" si="7"/>
        <v>12.175906432748539</v>
      </c>
      <c r="U13" s="8">
        <f t="shared" si="8"/>
        <v>4.2524116231843045</v>
      </c>
      <c r="V13" s="8">
        <f t="shared" si="9"/>
        <v>2.8632944107209775</v>
      </c>
      <c r="W13" s="8">
        <f t="shared" si="10"/>
        <v>8.7578947368421058</v>
      </c>
    </row>
    <row r="14" spans="1:23" x14ac:dyDescent="0.25">
      <c r="A14" s="1" t="s">
        <v>94</v>
      </c>
      <c r="B14" s="1">
        <v>3025.83</v>
      </c>
      <c r="C14" s="1" t="s">
        <v>47</v>
      </c>
      <c r="D14" s="1" t="s">
        <v>177</v>
      </c>
      <c r="E14" s="8">
        <v>0.75</v>
      </c>
      <c r="F14" s="8">
        <v>0.10299999999999999</v>
      </c>
      <c r="G14" s="8">
        <v>14.78</v>
      </c>
      <c r="H14" s="8">
        <v>6.09</v>
      </c>
      <c r="I14" s="8">
        <f t="shared" si="4"/>
        <v>7.9788732394366194E-2</v>
      </c>
      <c r="J14" s="8">
        <f t="shared" si="5"/>
        <v>7.8247058823529416</v>
      </c>
      <c r="K14" s="8">
        <f t="shared" si="6"/>
        <v>4.2629999999999999</v>
      </c>
      <c r="L14" s="8">
        <v>33.936855799999996</v>
      </c>
      <c r="M14" s="8">
        <v>64.999284799999998</v>
      </c>
      <c r="N14" s="8">
        <v>6.83</v>
      </c>
      <c r="O14" s="8">
        <v>7.7490427000000004</v>
      </c>
      <c r="P14" s="8">
        <f t="shared" si="0"/>
        <v>4.3371413967824379</v>
      </c>
      <c r="Q14" s="8">
        <f t="shared" si="1"/>
        <v>8.3069300977296638</v>
      </c>
      <c r="R14" s="8">
        <f t="shared" si="2"/>
        <v>10.343244393362347</v>
      </c>
      <c r="S14" s="8">
        <f t="shared" si="3"/>
        <v>29.70688784322941</v>
      </c>
      <c r="T14" s="8">
        <f t="shared" si="7"/>
        <v>8.737491354683506</v>
      </c>
      <c r="U14" s="8">
        <f t="shared" si="8"/>
        <v>3.1978082273803117</v>
      </c>
      <c r="V14" s="8">
        <f t="shared" si="9"/>
        <v>2.7323375053798578</v>
      </c>
      <c r="W14" s="8">
        <f t="shared" si="10"/>
        <v>9.1066666666666674</v>
      </c>
    </row>
    <row r="15" spans="1:23" x14ac:dyDescent="0.25">
      <c r="A15" s="1" t="s">
        <v>95</v>
      </c>
      <c r="B15" s="1">
        <v>3026.43</v>
      </c>
      <c r="C15" s="1" t="s">
        <v>47</v>
      </c>
      <c r="D15" s="1" t="s">
        <v>177</v>
      </c>
      <c r="E15" s="8">
        <v>0.6</v>
      </c>
      <c r="F15" s="8">
        <v>8.5000000000000006E-2</v>
      </c>
      <c r="G15" s="8">
        <v>16.47</v>
      </c>
      <c r="H15" s="8">
        <v>5.78</v>
      </c>
      <c r="I15" s="8">
        <f t="shared" si="4"/>
        <v>6.5845070422535221E-2</v>
      </c>
      <c r="J15" s="8">
        <f t="shared" si="5"/>
        <v>8.7194117647058818</v>
      </c>
      <c r="K15" s="8">
        <f t="shared" si="6"/>
        <v>4.0460000000000003</v>
      </c>
      <c r="L15" s="8">
        <v>32.323076799999996</v>
      </c>
      <c r="M15" s="8">
        <v>59.4454213</v>
      </c>
      <c r="N15" s="8">
        <v>5.93</v>
      </c>
      <c r="O15" s="8">
        <v>6.6936256000000007</v>
      </c>
      <c r="P15" s="8">
        <f t="shared" si="0"/>
        <v>3.7070249315253321</v>
      </c>
      <c r="Q15" s="8">
        <f t="shared" si="1"/>
        <v>6.8175953727315663</v>
      </c>
      <c r="R15" s="8">
        <f t="shared" si="2"/>
        <v>6.0316843867847005</v>
      </c>
      <c r="S15" s="8">
        <f t="shared" si="3"/>
        <v>20.117560821108825</v>
      </c>
      <c r="T15" s="8">
        <f t="shared" si="7"/>
        <v>6.807718410578155</v>
      </c>
      <c r="U15" s="8">
        <f t="shared" si="8"/>
        <v>2.4788292569568222</v>
      </c>
      <c r="V15" s="8">
        <f t="shared" si="9"/>
        <v>2.7463442233757434</v>
      </c>
      <c r="W15" s="8">
        <f t="shared" si="10"/>
        <v>9.8833333333333329</v>
      </c>
    </row>
    <row r="16" spans="1:23" x14ac:dyDescent="0.25">
      <c r="A16" s="1" t="s">
        <v>96</v>
      </c>
      <c r="B16" s="1">
        <v>3030.02</v>
      </c>
      <c r="C16" s="1" t="s">
        <v>47</v>
      </c>
      <c r="D16" s="1" t="s">
        <v>177</v>
      </c>
      <c r="E16" s="8">
        <v>0.66</v>
      </c>
      <c r="F16" s="8">
        <v>8.6999999999999994E-2</v>
      </c>
      <c r="G16" s="8">
        <v>15.37</v>
      </c>
      <c r="H16" s="8">
        <v>6.4</v>
      </c>
      <c r="I16" s="8">
        <f t="shared" si="4"/>
        <v>6.7394366197183087E-2</v>
      </c>
      <c r="J16" s="8">
        <f t="shared" si="5"/>
        <v>8.1370588235294115</v>
      </c>
      <c r="K16" s="8">
        <f t="shared" si="6"/>
        <v>4.4800000000000004</v>
      </c>
      <c r="L16" s="8">
        <v>45.935290699999996</v>
      </c>
      <c r="M16" s="8">
        <v>67.846327099999996</v>
      </c>
      <c r="N16" s="8">
        <v>4.5</v>
      </c>
      <c r="O16" s="8">
        <v>5.9144156999999993</v>
      </c>
      <c r="P16" s="8">
        <f t="shared" si="0"/>
        <v>5.6451958497795127</v>
      </c>
      <c r="Q16" s="8">
        <f t="shared" si="1"/>
        <v>8.3379423169233</v>
      </c>
      <c r="R16" s="8">
        <f t="shared" si="2"/>
        <v>21.399850421243524</v>
      </c>
      <c r="S16" s="8">
        <f t="shared" si="3"/>
        <v>31.145099682844112</v>
      </c>
      <c r="T16" s="8">
        <f t="shared" si="7"/>
        <v>5.5357839947950556</v>
      </c>
      <c r="U16" s="8">
        <f t="shared" si="8"/>
        <v>2.3470199118727302</v>
      </c>
      <c r="V16" s="8">
        <f t="shared" si="9"/>
        <v>2.3586438132848868</v>
      </c>
      <c r="W16" s="8">
        <f t="shared" si="10"/>
        <v>6.8181818181818175</v>
      </c>
    </row>
    <row r="17" spans="1:23" x14ac:dyDescent="0.25">
      <c r="A17" s="1" t="s">
        <v>97</v>
      </c>
      <c r="B17" s="1">
        <v>3031.33</v>
      </c>
      <c r="C17" s="1" t="s">
        <v>47</v>
      </c>
      <c r="D17" s="1" t="s">
        <v>177</v>
      </c>
      <c r="E17" s="8">
        <v>0.83</v>
      </c>
      <c r="F17" s="8">
        <v>0.09</v>
      </c>
      <c r="G17" s="8">
        <v>15.94</v>
      </c>
      <c r="H17" s="8">
        <v>6.44</v>
      </c>
      <c r="I17" s="8">
        <f t="shared" si="4"/>
        <v>6.9718309859154934E-2</v>
      </c>
      <c r="J17" s="8">
        <f t="shared" si="5"/>
        <v>8.4388235294117653</v>
      </c>
      <c r="K17" s="8">
        <f t="shared" si="6"/>
        <v>4.5080000000000009</v>
      </c>
      <c r="L17" s="8">
        <v>47.755875699999997</v>
      </c>
      <c r="M17" s="8">
        <v>67.604711200000011</v>
      </c>
      <c r="N17" s="8">
        <v>5.13</v>
      </c>
      <c r="O17" s="8">
        <v>6.1978742000000002</v>
      </c>
      <c r="P17" s="8">
        <f t="shared" si="0"/>
        <v>5.6590679415865042</v>
      </c>
      <c r="Q17" s="8">
        <f t="shared" si="1"/>
        <v>8.0111535647567269</v>
      </c>
      <c r="R17" s="8">
        <f t="shared" si="2"/>
        <v>22.310532951569407</v>
      </c>
      <c r="S17" s="8">
        <f t="shared" si="3"/>
        <v>29.542410287217656</v>
      </c>
      <c r="T17" s="8">
        <f t="shared" si="7"/>
        <v>6.0851254705144289</v>
      </c>
      <c r="U17" s="8">
        <f t="shared" si="8"/>
        <v>2.3715551881697943</v>
      </c>
      <c r="V17" s="8">
        <f t="shared" si="9"/>
        <v>2.5658797656783676</v>
      </c>
      <c r="W17" s="8">
        <f t="shared" si="10"/>
        <v>6.1807228915662655</v>
      </c>
    </row>
    <row r="18" spans="1:23" x14ac:dyDescent="0.25">
      <c r="A18" s="1" t="s">
        <v>98</v>
      </c>
      <c r="B18" s="1">
        <v>3033.42</v>
      </c>
      <c r="C18" s="1" t="s">
        <v>47</v>
      </c>
      <c r="D18" s="1" t="s">
        <v>177</v>
      </c>
      <c r="E18" s="8">
        <v>1.05</v>
      </c>
      <c r="F18" s="8">
        <v>9.2999999999999999E-2</v>
      </c>
      <c r="G18" s="8">
        <v>16.100000000000001</v>
      </c>
      <c r="H18" s="8">
        <v>6.43</v>
      </c>
      <c r="I18" s="8">
        <f t="shared" si="4"/>
        <v>7.2042253521126767E-2</v>
      </c>
      <c r="J18" s="8">
        <f t="shared" si="5"/>
        <v>8.5235294117647076</v>
      </c>
      <c r="K18" s="8">
        <f t="shared" si="6"/>
        <v>4.5009999999999994</v>
      </c>
      <c r="L18" s="8">
        <v>42.555918899999995</v>
      </c>
      <c r="M18" s="8">
        <v>69.3403426</v>
      </c>
      <c r="N18" s="8">
        <v>8.32</v>
      </c>
      <c r="O18" s="8">
        <v>6.8624565000000004</v>
      </c>
      <c r="P18" s="8">
        <f t="shared" si="0"/>
        <v>4.9927579109730829</v>
      </c>
      <c r="Q18" s="8">
        <f t="shared" si="1"/>
        <v>8.1351678688750848</v>
      </c>
      <c r="R18" s="8">
        <f t="shared" si="2"/>
        <v>16.855164932011753</v>
      </c>
      <c r="S18" s="8">
        <f t="shared" si="3"/>
        <v>30.895985969147048</v>
      </c>
      <c r="T18" s="8">
        <f t="shared" si="7"/>
        <v>9.7709758454106268</v>
      </c>
      <c r="U18" s="8">
        <f t="shared" si="8"/>
        <v>2.5997556103319304</v>
      </c>
      <c r="V18" s="8">
        <f t="shared" si="9"/>
        <v>3.7584209094804466</v>
      </c>
      <c r="W18" s="8">
        <f t="shared" si="10"/>
        <v>7.9238095238095241</v>
      </c>
    </row>
    <row r="19" spans="1:23" x14ac:dyDescent="0.25">
      <c r="A19" s="1" t="s">
        <v>99</v>
      </c>
      <c r="B19" s="1">
        <v>3035.33</v>
      </c>
      <c r="C19" s="1" t="s">
        <v>47</v>
      </c>
      <c r="D19" s="1" t="s">
        <v>177</v>
      </c>
      <c r="E19" s="8">
        <v>1.03</v>
      </c>
      <c r="F19" s="8">
        <v>8.1000000000000003E-2</v>
      </c>
      <c r="G19" s="8">
        <v>16</v>
      </c>
      <c r="H19" s="8">
        <v>6.34</v>
      </c>
      <c r="I19" s="8">
        <f t="shared" si="4"/>
        <v>6.2746478873239434E-2</v>
      </c>
      <c r="J19" s="8">
        <f t="shared" si="5"/>
        <v>8.4705882352941178</v>
      </c>
      <c r="K19" s="8">
        <f t="shared" si="6"/>
        <v>4.4379999999999997</v>
      </c>
      <c r="L19" s="8">
        <v>42.232617400000002</v>
      </c>
      <c r="M19" s="8">
        <v>69.800526500000004</v>
      </c>
      <c r="N19" s="8">
        <v>6.46</v>
      </c>
      <c r="O19" s="8">
        <v>7.6241284999999994</v>
      </c>
      <c r="P19" s="8">
        <f t="shared" si="0"/>
        <v>4.9857951097222228</v>
      </c>
      <c r="Q19" s="8">
        <f t="shared" si="1"/>
        <v>8.2403399340277783</v>
      </c>
      <c r="R19" s="8">
        <f t="shared" si="2"/>
        <v>16.691495444235294</v>
      </c>
      <c r="S19" s="8">
        <f t="shared" si="3"/>
        <v>31.59495469294118</v>
      </c>
      <c r="T19" s="8">
        <f t="shared" si="7"/>
        <v>7.6340152777777774</v>
      </c>
      <c r="U19" s="8">
        <f t="shared" si="8"/>
        <v>2.9063574078068992</v>
      </c>
      <c r="V19" s="8">
        <f t="shared" si="9"/>
        <v>2.6266608701571599</v>
      </c>
      <c r="W19" s="8">
        <f t="shared" si="10"/>
        <v>6.2718446601941746</v>
      </c>
    </row>
    <row r="20" spans="1:23" x14ac:dyDescent="0.25">
      <c r="A20" s="1" t="s">
        <v>100</v>
      </c>
      <c r="B20" s="1">
        <v>3038.9</v>
      </c>
      <c r="C20" s="1" t="s">
        <v>47</v>
      </c>
      <c r="D20" s="1" t="s">
        <v>177</v>
      </c>
      <c r="E20" s="8">
        <v>1.2</v>
      </c>
      <c r="F20" s="8">
        <v>7.8E-2</v>
      </c>
      <c r="G20" s="8">
        <v>16.13</v>
      </c>
      <c r="H20" s="8">
        <v>6.3</v>
      </c>
      <c r="I20" s="8">
        <f t="shared" si="4"/>
        <v>6.0422535211267607E-2</v>
      </c>
      <c r="J20" s="8">
        <f t="shared" si="5"/>
        <v>8.539411764705882</v>
      </c>
      <c r="K20" s="8">
        <f t="shared" si="6"/>
        <v>4.41</v>
      </c>
      <c r="L20" s="8">
        <v>44.868765799999998</v>
      </c>
      <c r="M20" s="8">
        <v>73.295511599999998</v>
      </c>
      <c r="N20" s="8">
        <v>7.22</v>
      </c>
      <c r="O20" s="8">
        <v>8.1128640999999995</v>
      </c>
      <c r="P20" s="8">
        <f t="shared" si="0"/>
        <v>5.2543157580767375</v>
      </c>
      <c r="Q20" s="8">
        <f t="shared" si="1"/>
        <v>8.583203810704692</v>
      </c>
      <c r="R20" s="8">
        <f t="shared" si="2"/>
        <v>19.120122228344705</v>
      </c>
      <c r="S20" s="8">
        <f t="shared" si="3"/>
        <v>34.779519522008819</v>
      </c>
      <c r="T20" s="8">
        <f t="shared" si="7"/>
        <v>8.4633698422539076</v>
      </c>
      <c r="U20" s="8">
        <f t="shared" si="8"/>
        <v>3.0677405664482351</v>
      </c>
      <c r="V20" s="8">
        <f t="shared" si="9"/>
        <v>2.7588284142464556</v>
      </c>
      <c r="W20" s="8">
        <f t="shared" si="10"/>
        <v>6.0166666666666666</v>
      </c>
    </row>
    <row r="21" spans="1:23" x14ac:dyDescent="0.25">
      <c r="A21" s="1" t="s">
        <v>101</v>
      </c>
      <c r="B21" s="1">
        <v>3039.34</v>
      </c>
      <c r="C21" s="1" t="s">
        <v>47</v>
      </c>
      <c r="D21" s="1" t="s">
        <v>177</v>
      </c>
      <c r="E21" s="8">
        <v>1.1499999999999999</v>
      </c>
      <c r="F21" s="8">
        <v>7.5999999999999998E-2</v>
      </c>
      <c r="G21" s="8">
        <v>16.16</v>
      </c>
      <c r="H21" s="8">
        <v>6.23</v>
      </c>
      <c r="I21" s="8">
        <f t="shared" si="4"/>
        <v>5.8873239436619713E-2</v>
      </c>
      <c r="J21" s="8">
        <f t="shared" si="5"/>
        <v>8.5552941176470583</v>
      </c>
      <c r="K21" s="8">
        <f t="shared" si="6"/>
        <v>4.3609999999999998</v>
      </c>
      <c r="L21" s="8">
        <v>39.552551099999995</v>
      </c>
      <c r="M21" s="8">
        <v>70.298915999999991</v>
      </c>
      <c r="N21" s="8">
        <v>7.07</v>
      </c>
      <c r="O21" s="8">
        <v>7.8309385000000002</v>
      </c>
      <c r="P21" s="8">
        <f t="shared" si="0"/>
        <v>4.6231667264851479</v>
      </c>
      <c r="Q21" s="8">
        <f t="shared" si="1"/>
        <v>8.2170075082508252</v>
      </c>
      <c r="R21" s="8">
        <f t="shared" si="2"/>
        <v>13.756017924677643</v>
      </c>
      <c r="S21" s="8">
        <f t="shared" si="3"/>
        <v>31.711288474870585</v>
      </c>
      <c r="T21" s="8">
        <f t="shared" si="7"/>
        <v>8.2721527777777784</v>
      </c>
      <c r="U21" s="8">
        <f t="shared" si="8"/>
        <v>2.9556380738870263</v>
      </c>
      <c r="V21" s="8">
        <f t="shared" si="9"/>
        <v>2.7987705432752406</v>
      </c>
      <c r="W21" s="8">
        <f t="shared" si="10"/>
        <v>6.1478260869565222</v>
      </c>
    </row>
    <row r="22" spans="1:23" x14ac:dyDescent="0.25">
      <c r="A22" s="1" t="s">
        <v>102</v>
      </c>
      <c r="B22" s="1">
        <v>3042.7</v>
      </c>
      <c r="C22" s="1" t="s">
        <v>47</v>
      </c>
      <c r="D22" s="1" t="s">
        <v>177</v>
      </c>
      <c r="E22" s="8">
        <v>1.1299999999999999</v>
      </c>
      <c r="F22" s="8">
        <v>7.3999999999999996E-2</v>
      </c>
      <c r="G22" s="8">
        <v>16.18</v>
      </c>
      <c r="H22" s="8">
        <v>5.99</v>
      </c>
      <c r="I22" s="8">
        <f t="shared" si="4"/>
        <v>5.732394366197182E-2</v>
      </c>
      <c r="J22" s="8">
        <f t="shared" si="5"/>
        <v>8.5658823529411769</v>
      </c>
      <c r="K22" s="8">
        <f t="shared" si="6"/>
        <v>4.1929999999999996</v>
      </c>
      <c r="L22" s="8">
        <v>43.587010999999997</v>
      </c>
      <c r="M22" s="8">
        <v>63.040396899999998</v>
      </c>
      <c r="N22" s="8">
        <v>5.8</v>
      </c>
      <c r="O22" s="8">
        <v>8.1394004000000013</v>
      </c>
      <c r="P22" s="8">
        <f t="shared" si="0"/>
        <v>5.0884438057959063</v>
      </c>
      <c r="Q22" s="8">
        <f t="shared" si="1"/>
        <v>7.3594749848921843</v>
      </c>
      <c r="R22" s="8">
        <f t="shared" si="2"/>
        <v>17.758551422232934</v>
      </c>
      <c r="S22" s="8">
        <f t="shared" si="3"/>
        <v>24.405012410111759</v>
      </c>
      <c r="T22" s="8">
        <f t="shared" si="7"/>
        <v>6.7778189809092142</v>
      </c>
      <c r="U22" s="8">
        <f t="shared" si="8"/>
        <v>3.068263766648502</v>
      </c>
      <c r="V22" s="8">
        <f t="shared" si="9"/>
        <v>2.2090079264315334</v>
      </c>
      <c r="W22" s="8">
        <f t="shared" si="10"/>
        <v>5.1327433628318584</v>
      </c>
    </row>
    <row r="23" spans="1:23" x14ac:dyDescent="0.25">
      <c r="A23" s="1" t="s">
        <v>103</v>
      </c>
      <c r="B23" s="1">
        <v>3045.35</v>
      </c>
      <c r="C23" s="1" t="s">
        <v>47</v>
      </c>
      <c r="D23" s="1" t="s">
        <v>177</v>
      </c>
      <c r="E23" s="8">
        <v>2.4900000000000002</v>
      </c>
      <c r="F23" s="8">
        <v>0.17</v>
      </c>
      <c r="G23" s="8">
        <v>11.38</v>
      </c>
      <c r="H23" s="8">
        <v>5.13</v>
      </c>
      <c r="I23" s="8">
        <f t="shared" si="4"/>
        <v>0.13169014084507044</v>
      </c>
      <c r="J23" s="8">
        <f t="shared" si="5"/>
        <v>6.0247058823529418</v>
      </c>
      <c r="K23" s="8">
        <f t="shared" si="6"/>
        <v>3.5909999999999997</v>
      </c>
      <c r="L23" s="8">
        <v>46.167813099999996</v>
      </c>
      <c r="M23" s="8">
        <v>105.747522</v>
      </c>
      <c r="N23" s="8">
        <v>27.3</v>
      </c>
      <c r="O23" s="8">
        <v>23.240902999999999</v>
      </c>
      <c r="P23" s="8">
        <f t="shared" si="0"/>
        <v>7.6630816510447168</v>
      </c>
      <c r="Q23" s="8">
        <f t="shared" si="1"/>
        <v>17.552312770943175</v>
      </c>
      <c r="R23" s="8">
        <f t="shared" si="2"/>
        <v>28.001690108962347</v>
      </c>
      <c r="S23" s="8">
        <f t="shared" si="3"/>
        <v>78.573809052229407</v>
      </c>
      <c r="T23" s="8">
        <f t="shared" si="7"/>
        <v>45.358728763913298</v>
      </c>
      <c r="U23" s="8">
        <f t="shared" si="8"/>
        <v>12.456313546087896</v>
      </c>
      <c r="V23" s="8">
        <f t="shared" si="9"/>
        <v>3.6414247759650311</v>
      </c>
      <c r="W23" s="8">
        <f t="shared" si="10"/>
        <v>10.963855421686747</v>
      </c>
    </row>
    <row r="24" spans="1:23" x14ac:dyDescent="0.25">
      <c r="A24" s="1" t="s">
        <v>104</v>
      </c>
      <c r="B24" s="1">
        <v>3047.34</v>
      </c>
      <c r="C24" s="1" t="s">
        <v>47</v>
      </c>
      <c r="D24" s="1" t="s">
        <v>177</v>
      </c>
      <c r="E24" s="8">
        <v>0.39</v>
      </c>
      <c r="F24" s="8">
        <v>0.11899999999999999</v>
      </c>
      <c r="G24" s="8">
        <v>11.21</v>
      </c>
      <c r="H24" s="8">
        <v>3.52</v>
      </c>
      <c r="I24" s="8">
        <f t="shared" si="4"/>
        <v>9.2183098591549301E-2</v>
      </c>
      <c r="J24" s="8">
        <f t="shared" si="5"/>
        <v>5.9347058823529411</v>
      </c>
      <c r="K24" s="8">
        <f t="shared" si="6"/>
        <v>2.464</v>
      </c>
      <c r="L24" s="8">
        <v>20.2113631</v>
      </c>
      <c r="M24" s="8">
        <v>33.296313499999997</v>
      </c>
      <c r="N24" s="8">
        <v>3.16</v>
      </c>
      <c r="O24" s="8">
        <v>4.9044429000000003</v>
      </c>
      <c r="P24" s="8">
        <f t="shared" si="0"/>
        <v>3.4056216939240755</v>
      </c>
      <c r="Q24" s="8">
        <f t="shared" si="1"/>
        <v>5.6104403756566557</v>
      </c>
      <c r="R24" s="8">
        <f t="shared" si="2"/>
        <v>2.3166145297423526</v>
      </c>
      <c r="S24" s="8">
        <f t="shared" si="3"/>
        <v>6.5285347526794091</v>
      </c>
      <c r="T24" s="8">
        <f t="shared" si="7"/>
        <v>5.329935573396769</v>
      </c>
      <c r="U24" s="8">
        <f t="shared" si="8"/>
        <v>2.6684733238467957</v>
      </c>
      <c r="V24" s="8">
        <f t="shared" si="9"/>
        <v>1.9973726271744341</v>
      </c>
      <c r="W24" s="8">
        <f t="shared" si="10"/>
        <v>8.1025641025641022</v>
      </c>
    </row>
    <row r="25" spans="1:23" x14ac:dyDescent="0.25">
      <c r="A25" s="1" t="s">
        <v>105</v>
      </c>
      <c r="B25" s="1">
        <v>3049.22</v>
      </c>
      <c r="C25" s="1" t="s">
        <v>47</v>
      </c>
      <c r="D25" s="1" t="s">
        <v>178</v>
      </c>
      <c r="E25" s="8">
        <v>0.17</v>
      </c>
      <c r="F25" s="8">
        <v>0.35199999999999998</v>
      </c>
      <c r="G25" s="8">
        <v>6.54</v>
      </c>
      <c r="H25" s="8">
        <v>1.77</v>
      </c>
      <c r="I25" s="8">
        <f t="shared" si="4"/>
        <v>0.27267605633802816</v>
      </c>
      <c r="J25" s="8">
        <f t="shared" si="5"/>
        <v>3.4623529411764706</v>
      </c>
      <c r="K25" s="8">
        <f t="shared" si="6"/>
        <v>1.2390000000000001</v>
      </c>
      <c r="L25" s="8">
        <v>10.4399336</v>
      </c>
      <c r="M25" s="8">
        <v>17.3188268</v>
      </c>
      <c r="N25" s="8">
        <v>1.47</v>
      </c>
      <c r="O25" s="8">
        <v>3.7023485000000003</v>
      </c>
      <c r="P25" s="8">
        <f t="shared" si="0"/>
        <v>3.0152713421678556</v>
      </c>
      <c r="Q25" s="8">
        <f t="shared" si="1"/>
        <v>5.0020396805980294</v>
      </c>
      <c r="R25" s="8">
        <f t="shared" si="2"/>
        <v>5.8117599621709815E-10</v>
      </c>
      <c r="S25" s="8">
        <f t="shared" si="3"/>
        <v>1.7022993238647057</v>
      </c>
      <c r="T25" s="8">
        <f t="shared" si="7"/>
        <v>4.249913353720693</v>
      </c>
      <c r="U25" s="8">
        <f t="shared" si="8"/>
        <v>3.4528550209080047</v>
      </c>
      <c r="V25" s="8">
        <f t="shared" si="9"/>
        <v>1.2308403706458211</v>
      </c>
      <c r="W25" s="8">
        <f t="shared" si="10"/>
        <v>8.6470588235294112</v>
      </c>
    </row>
    <row r="26" spans="1:23" x14ac:dyDescent="0.25">
      <c r="A26" s="1" t="s">
        <v>106</v>
      </c>
      <c r="B26" s="1">
        <v>3051.49</v>
      </c>
      <c r="C26" s="1" t="s">
        <v>47</v>
      </c>
      <c r="D26" s="1" t="s">
        <v>178</v>
      </c>
      <c r="E26" s="8">
        <v>0.41</v>
      </c>
      <c r="F26" s="8">
        <v>9.5000000000000001E-2</v>
      </c>
      <c r="G26" s="8">
        <v>12.27</v>
      </c>
      <c r="H26" s="8">
        <v>3.99</v>
      </c>
      <c r="I26" s="8">
        <f t="shared" si="4"/>
        <v>7.3591549295774647E-2</v>
      </c>
      <c r="J26" s="8">
        <f t="shared" si="5"/>
        <v>6.4958823529411758</v>
      </c>
      <c r="K26" s="8">
        <f t="shared" si="6"/>
        <v>2.7930000000000001</v>
      </c>
      <c r="L26" s="8">
        <v>23.171848499999999</v>
      </c>
      <c r="M26" s="8">
        <v>39.237388599999996</v>
      </c>
      <c r="N26" s="8">
        <v>3.22</v>
      </c>
      <c r="O26" s="8">
        <v>5.1033863000000004</v>
      </c>
      <c r="P26" s="8">
        <f t="shared" si="0"/>
        <v>3.5671595082857923</v>
      </c>
      <c r="Q26" s="8">
        <f t="shared" si="1"/>
        <v>6.0403477877388392</v>
      </c>
      <c r="R26" s="8">
        <f t="shared" si="2"/>
        <v>3.5850006001729433</v>
      </c>
      <c r="S26" s="8">
        <f t="shared" si="3"/>
        <v>9.9384907204617647</v>
      </c>
      <c r="T26" s="8">
        <f t="shared" si="7"/>
        <v>4.9619433125056602</v>
      </c>
      <c r="U26" s="8">
        <f t="shared" si="8"/>
        <v>2.5368376600298546</v>
      </c>
      <c r="V26" s="8">
        <f t="shared" si="9"/>
        <v>1.9559561854057568</v>
      </c>
      <c r="W26" s="8">
        <f t="shared" si="10"/>
        <v>7.8536585365853666</v>
      </c>
    </row>
    <row r="27" spans="1:23" x14ac:dyDescent="0.25">
      <c r="A27" s="1" t="s">
        <v>107</v>
      </c>
      <c r="B27" s="1">
        <v>3053.73</v>
      </c>
      <c r="C27" s="1" t="s">
        <v>47</v>
      </c>
      <c r="D27" s="1" t="s">
        <v>178</v>
      </c>
      <c r="E27" s="8">
        <v>0.46</v>
      </c>
      <c r="F27" s="8">
        <v>9.2999999999999999E-2</v>
      </c>
      <c r="G27" s="8">
        <v>13.09</v>
      </c>
      <c r="H27" s="8">
        <v>4.97</v>
      </c>
      <c r="I27" s="8">
        <f t="shared" si="4"/>
        <v>7.2042253521126767E-2</v>
      </c>
      <c r="J27" s="8">
        <f t="shared" si="5"/>
        <v>6.93</v>
      </c>
      <c r="K27" s="8">
        <f t="shared" si="6"/>
        <v>3.4790000000000001</v>
      </c>
      <c r="L27" s="8">
        <v>31.906885900000002</v>
      </c>
      <c r="M27" s="8">
        <v>49.398169899999999</v>
      </c>
      <c r="N27" s="8">
        <v>6.96</v>
      </c>
      <c r="O27" s="8">
        <v>5.2288307999999999</v>
      </c>
      <c r="P27" s="8">
        <f t="shared" si="0"/>
        <v>4.6041682395382404</v>
      </c>
      <c r="Q27" s="8">
        <f t="shared" si="1"/>
        <v>7.1281630447330446</v>
      </c>
      <c r="R27" s="8">
        <f t="shared" si="2"/>
        <v>11.011055499940003</v>
      </c>
      <c r="S27" s="8">
        <f t="shared" si="3"/>
        <v>18.141236465350001</v>
      </c>
      <c r="T27" s="8">
        <f t="shared" si="7"/>
        <v>10.053333333333333</v>
      </c>
      <c r="U27" s="8">
        <f t="shared" si="8"/>
        <v>2.4363727741935484</v>
      </c>
      <c r="V27" s="8">
        <f t="shared" si="9"/>
        <v>4.1263526828980579</v>
      </c>
      <c r="W27" s="8">
        <f t="shared" si="10"/>
        <v>15.130434782608695</v>
      </c>
    </row>
    <row r="28" spans="1:23" x14ac:dyDescent="0.25">
      <c r="A28" s="1" t="s">
        <v>108</v>
      </c>
      <c r="B28" s="1">
        <v>3055.91</v>
      </c>
      <c r="C28" s="1" t="s">
        <v>47</v>
      </c>
      <c r="D28" s="1" t="s">
        <v>178</v>
      </c>
      <c r="E28" s="8">
        <v>0.32</v>
      </c>
      <c r="F28" s="8">
        <v>0.13700000000000001</v>
      </c>
      <c r="G28" s="8">
        <v>12.56</v>
      </c>
      <c r="H28" s="8">
        <v>5.37</v>
      </c>
      <c r="I28" s="8">
        <f t="shared" si="4"/>
        <v>0.10612676056338029</v>
      </c>
      <c r="J28" s="8">
        <f t="shared" si="5"/>
        <v>6.6494117647058824</v>
      </c>
      <c r="K28" s="8">
        <f t="shared" si="6"/>
        <v>3.7590000000000003</v>
      </c>
      <c r="L28" s="8">
        <v>25.778349600000002</v>
      </c>
      <c r="M28" s="8">
        <v>37.059038000000001</v>
      </c>
      <c r="N28" s="8">
        <v>3.42</v>
      </c>
      <c r="O28" s="8">
        <v>5.0763487999999999</v>
      </c>
      <c r="P28" s="8">
        <f t="shared" si="0"/>
        <v>3.8767864755838644</v>
      </c>
      <c r="Q28" s="8">
        <f t="shared" si="1"/>
        <v>5.5732806617126682</v>
      </c>
      <c r="R28" s="8">
        <f t="shared" si="2"/>
        <v>5.7285688647247071</v>
      </c>
      <c r="S28" s="8">
        <f t="shared" si="3"/>
        <v>7.0676641314588231</v>
      </c>
      <c r="T28" s="8">
        <f t="shared" si="7"/>
        <v>5.1484554140127381</v>
      </c>
      <c r="U28" s="8">
        <f t="shared" si="8"/>
        <v>2.4651344522521286</v>
      </c>
      <c r="V28" s="8">
        <f t="shared" si="9"/>
        <v>2.0885089692812282</v>
      </c>
      <c r="W28" s="8">
        <f t="shared" si="10"/>
        <v>10.6875</v>
      </c>
    </row>
    <row r="29" spans="1:23" x14ac:dyDescent="0.25">
      <c r="A29" s="1" t="s">
        <v>109</v>
      </c>
      <c r="B29" s="1">
        <v>3058.6</v>
      </c>
      <c r="C29" s="1" t="s">
        <v>47</v>
      </c>
      <c r="D29" s="1" t="s">
        <v>178</v>
      </c>
      <c r="E29" s="8">
        <v>0.3</v>
      </c>
      <c r="F29" s="8">
        <v>0.19400000000000001</v>
      </c>
      <c r="G29" s="8">
        <v>11.52</v>
      </c>
      <c r="H29" s="8">
        <v>3.62</v>
      </c>
      <c r="I29" s="8">
        <f t="shared" si="4"/>
        <v>0.15028169014084508</v>
      </c>
      <c r="J29" s="8">
        <f t="shared" si="5"/>
        <v>6.0988235294117636</v>
      </c>
      <c r="K29" s="8">
        <f t="shared" si="6"/>
        <v>2.5339999999999998</v>
      </c>
      <c r="L29" s="8">
        <v>21.819859100000002</v>
      </c>
      <c r="M29" s="8">
        <v>35.287166299999996</v>
      </c>
      <c r="N29" s="8">
        <v>2.87</v>
      </c>
      <c r="O29" s="8">
        <v>4.8673614000000001</v>
      </c>
      <c r="P29" s="8">
        <f t="shared" si="0"/>
        <v>3.577716094714507</v>
      </c>
      <c r="Q29" s="8">
        <f t="shared" si="1"/>
        <v>5.7858972521219139</v>
      </c>
      <c r="R29" s="8">
        <f t="shared" si="2"/>
        <v>3.4302512918494159</v>
      </c>
      <c r="S29" s="8">
        <f t="shared" si="3"/>
        <v>7.7791545989176463</v>
      </c>
      <c r="T29" s="8">
        <f t="shared" si="7"/>
        <v>4.7105314429012353</v>
      </c>
      <c r="U29" s="8">
        <f t="shared" si="8"/>
        <v>2.5770325861148451</v>
      </c>
      <c r="V29" s="8">
        <f t="shared" si="9"/>
        <v>1.8278897474101676</v>
      </c>
      <c r="W29" s="8">
        <f t="shared" si="10"/>
        <v>9.5666666666666682</v>
      </c>
    </row>
    <row r="30" spans="1:23" x14ac:dyDescent="0.25">
      <c r="A30" s="1" t="s">
        <v>110</v>
      </c>
      <c r="B30" s="1">
        <v>3060.5</v>
      </c>
      <c r="C30" s="1" t="s">
        <v>47</v>
      </c>
      <c r="D30" s="1" t="s">
        <v>178</v>
      </c>
      <c r="E30" s="8">
        <v>0.44</v>
      </c>
      <c r="F30" s="8">
        <v>9.9000000000000005E-2</v>
      </c>
      <c r="G30" s="8">
        <v>12.46</v>
      </c>
      <c r="H30" s="8">
        <v>3.91</v>
      </c>
      <c r="I30" s="8">
        <f t="shared" si="4"/>
        <v>7.669014084507042E-2</v>
      </c>
      <c r="J30" s="8">
        <f t="shared" si="5"/>
        <v>6.5964705882352943</v>
      </c>
      <c r="K30" s="8">
        <f t="shared" si="6"/>
        <v>2.7370000000000001</v>
      </c>
      <c r="L30" s="8">
        <v>25.2214265</v>
      </c>
      <c r="M30" s="8">
        <v>34.142010900000002</v>
      </c>
      <c r="N30" s="8">
        <v>3.99</v>
      </c>
      <c r="O30" s="8">
        <v>5.5778974999999997</v>
      </c>
      <c r="P30" s="8">
        <f t="shared" si="0"/>
        <v>3.8234728954877828</v>
      </c>
      <c r="Q30" s="8">
        <f t="shared" si="1"/>
        <v>5.175799761904762</v>
      </c>
      <c r="R30" s="8">
        <f t="shared" si="2"/>
        <v>5.3312777769482338</v>
      </c>
      <c r="S30" s="8">
        <f t="shared" si="3"/>
        <v>4.3894218552529409</v>
      </c>
      <c r="T30" s="8">
        <f t="shared" si="7"/>
        <v>6.0547378277153561</v>
      </c>
      <c r="U30" s="8">
        <f t="shared" si="8"/>
        <v>2.7304314813136803</v>
      </c>
      <c r="V30" s="8">
        <f t="shared" si="9"/>
        <v>2.217502204011458</v>
      </c>
      <c r="W30" s="8">
        <f t="shared" si="10"/>
        <v>9.0681818181818183</v>
      </c>
    </row>
    <row r="31" spans="1:23" x14ac:dyDescent="0.25">
      <c r="A31" s="1" t="s">
        <v>111</v>
      </c>
      <c r="B31" s="1">
        <v>3061.96</v>
      </c>
      <c r="C31" s="1" t="s">
        <v>47</v>
      </c>
      <c r="D31" s="1" t="s">
        <v>178</v>
      </c>
      <c r="E31" s="8">
        <v>0.41</v>
      </c>
      <c r="F31" s="8">
        <v>7.5999999999999998E-2</v>
      </c>
      <c r="G31" s="8">
        <v>13.04</v>
      </c>
      <c r="H31" s="8">
        <v>4.22</v>
      </c>
      <c r="I31" s="8">
        <f t="shared" si="4"/>
        <v>5.8873239436619713E-2</v>
      </c>
      <c r="J31" s="8">
        <f t="shared" si="5"/>
        <v>6.9035294117647057</v>
      </c>
      <c r="K31" s="8">
        <f t="shared" si="6"/>
        <v>2.9539999999999997</v>
      </c>
      <c r="L31" s="8">
        <v>27.545796300000003</v>
      </c>
      <c r="M31" s="8">
        <v>32.843234900000006</v>
      </c>
      <c r="N31" s="8">
        <v>4.2300000000000004</v>
      </c>
      <c r="O31" s="8">
        <v>5.1500724</v>
      </c>
      <c r="P31" s="8">
        <f t="shared" si="0"/>
        <v>3.9901034176891619</v>
      </c>
      <c r="Q31" s="8">
        <f t="shared" si="1"/>
        <v>4.7574556347989105</v>
      </c>
      <c r="R31" s="8">
        <f t="shared" si="2"/>
        <v>6.7297819060517661</v>
      </c>
      <c r="S31" s="8">
        <f t="shared" si="3"/>
        <v>1.7056938772470644</v>
      </c>
      <c r="T31" s="8">
        <f t="shared" si="7"/>
        <v>6.1334279141104302</v>
      </c>
      <c r="U31" s="8">
        <f t="shared" si="8"/>
        <v>2.4088765208457024</v>
      </c>
      <c r="V31" s="8">
        <f t="shared" si="9"/>
        <v>2.5461777974228093</v>
      </c>
      <c r="W31" s="8">
        <f t="shared" si="10"/>
        <v>10.317073170731708</v>
      </c>
    </row>
    <row r="32" spans="1:23" x14ac:dyDescent="0.25">
      <c r="A32" s="1" t="s">
        <v>112</v>
      </c>
      <c r="B32" s="1">
        <v>3064.8</v>
      </c>
      <c r="C32" s="1" t="s">
        <v>47</v>
      </c>
      <c r="D32" s="1" t="s">
        <v>178</v>
      </c>
      <c r="E32" s="8">
        <v>0.34</v>
      </c>
      <c r="F32" s="8">
        <v>0.11600000000000001</v>
      </c>
      <c r="G32" s="8">
        <v>12.77</v>
      </c>
      <c r="H32" s="8">
        <v>4.58</v>
      </c>
      <c r="I32" s="8">
        <f t="shared" si="4"/>
        <v>8.9859154929577467E-2</v>
      </c>
      <c r="J32" s="8">
        <f t="shared" si="5"/>
        <v>6.7605882352941169</v>
      </c>
      <c r="K32" s="8">
        <f t="shared" si="6"/>
        <v>3.2060000000000004</v>
      </c>
      <c r="L32" s="8">
        <v>25.235049100000001</v>
      </c>
      <c r="M32" s="8">
        <v>38.931049000000002</v>
      </c>
      <c r="N32" s="8">
        <v>3.56</v>
      </c>
      <c r="O32" s="8">
        <v>4.9308627999999999</v>
      </c>
      <c r="P32" s="8">
        <f t="shared" si="0"/>
        <v>3.7326706229879063</v>
      </c>
      <c r="Q32" s="8">
        <f t="shared" si="1"/>
        <v>5.7585298268511274</v>
      </c>
      <c r="R32" s="8">
        <f t="shared" si="2"/>
        <v>4.8500411390552962</v>
      </c>
      <c r="S32" s="8">
        <f t="shared" si="3"/>
        <v>8.4382270014911818</v>
      </c>
      <c r="T32" s="8">
        <f t="shared" si="7"/>
        <v>5.27107978769686</v>
      </c>
      <c r="U32" s="8">
        <f t="shared" si="8"/>
        <v>2.3551079413724487</v>
      </c>
      <c r="V32" s="8">
        <f t="shared" si="9"/>
        <v>2.2381478551786111</v>
      </c>
      <c r="W32" s="8">
        <f t="shared" si="10"/>
        <v>10.470588235294118</v>
      </c>
    </row>
    <row r="33" spans="1:23" x14ac:dyDescent="0.25">
      <c r="A33" s="1" t="s">
        <v>113</v>
      </c>
      <c r="B33" s="1">
        <v>3065.68</v>
      </c>
      <c r="C33" s="1" t="s">
        <v>47</v>
      </c>
      <c r="D33" s="1" t="s">
        <v>178</v>
      </c>
      <c r="E33" s="8">
        <v>0.42</v>
      </c>
      <c r="F33" s="8">
        <v>8.6999999999999994E-2</v>
      </c>
      <c r="G33" s="8">
        <v>13.29</v>
      </c>
      <c r="H33" s="8">
        <v>4.67</v>
      </c>
      <c r="I33" s="8">
        <f t="shared" si="4"/>
        <v>6.7394366197183087E-2</v>
      </c>
      <c r="J33" s="8">
        <f t="shared" si="5"/>
        <v>7.0358823529411758</v>
      </c>
      <c r="K33" s="8">
        <f t="shared" si="6"/>
        <v>3.2689999999999997</v>
      </c>
      <c r="L33" s="8">
        <v>28.268017800000003</v>
      </c>
      <c r="M33" s="8">
        <v>44.672246700000002</v>
      </c>
      <c r="N33" s="8">
        <v>4.21</v>
      </c>
      <c r="O33" s="8">
        <v>5.4074860999999999</v>
      </c>
      <c r="P33" s="8">
        <f t="shared" si="0"/>
        <v>4.0176933584148493</v>
      </c>
      <c r="Q33" s="8">
        <f t="shared" si="1"/>
        <v>6.3492031928768506</v>
      </c>
      <c r="R33" s="8">
        <f t="shared" si="2"/>
        <v>7.052923375492945</v>
      </c>
      <c r="S33" s="8">
        <f t="shared" si="3"/>
        <v>12.937743617761768</v>
      </c>
      <c r="T33" s="8">
        <f t="shared" si="7"/>
        <v>5.9895970236602292</v>
      </c>
      <c r="U33" s="8">
        <f t="shared" si="8"/>
        <v>2.481699689682328</v>
      </c>
      <c r="V33" s="8">
        <f t="shared" si="9"/>
        <v>2.4135059727661621</v>
      </c>
      <c r="W33" s="8">
        <f t="shared" si="10"/>
        <v>10.023809523809524</v>
      </c>
    </row>
    <row r="34" spans="1:23" x14ac:dyDescent="0.25">
      <c r="A34" s="1" t="s">
        <v>114</v>
      </c>
      <c r="B34" s="1">
        <v>3069.12</v>
      </c>
      <c r="C34" s="1" t="s">
        <v>47</v>
      </c>
      <c r="D34" s="1" t="s">
        <v>178</v>
      </c>
      <c r="E34" s="8">
        <v>0.35</v>
      </c>
      <c r="F34" s="8">
        <v>0.122</v>
      </c>
      <c r="G34" s="8">
        <v>11.64</v>
      </c>
      <c r="H34" s="8">
        <v>4.04</v>
      </c>
      <c r="I34" s="8">
        <f t="shared" si="4"/>
        <v>9.450704225352112E-2</v>
      </c>
      <c r="J34" s="8">
        <f t="shared" si="5"/>
        <v>6.1623529411764713</v>
      </c>
      <c r="K34" s="8">
        <f t="shared" si="6"/>
        <v>2.8280000000000003</v>
      </c>
      <c r="L34" s="8">
        <v>25.070774399999998</v>
      </c>
      <c r="M34" s="8">
        <v>31.1133998</v>
      </c>
      <c r="N34" s="8">
        <v>2.9</v>
      </c>
      <c r="O34" s="8">
        <v>4.5180601999999999</v>
      </c>
      <c r="P34" s="8">
        <f t="shared" ref="P34:P65" si="11">L34/J34</f>
        <v>4.0683769072164937</v>
      </c>
      <c r="Q34" s="8">
        <f t="shared" ref="Q34:Q65" si="12">M34/J34</f>
        <v>5.0489480393279873</v>
      </c>
      <c r="R34" s="8">
        <f t="shared" ref="R34:R65" si="13">L34-J34*3.015271342</f>
        <v>6.4896081771811716</v>
      </c>
      <c r="S34" s="8">
        <f t="shared" ref="S34:S65" si="14">M34-J34*4.510380005</f>
        <v>3.3188463103647017</v>
      </c>
      <c r="T34" s="8">
        <f t="shared" si="7"/>
        <v>4.7107006491027104</v>
      </c>
      <c r="U34" s="8">
        <f t="shared" si="8"/>
        <v>2.3674337171106918</v>
      </c>
      <c r="V34" s="8">
        <f t="shared" si="9"/>
        <v>1.989791990819423</v>
      </c>
      <c r="W34" s="8">
        <f t="shared" si="10"/>
        <v>8.2857142857142865</v>
      </c>
    </row>
    <row r="35" spans="1:23" x14ac:dyDescent="0.25">
      <c r="A35" s="1" t="s">
        <v>115</v>
      </c>
      <c r="B35" s="1">
        <v>3071.06</v>
      </c>
      <c r="C35" s="1" t="s">
        <v>47</v>
      </c>
      <c r="D35" s="1" t="s">
        <v>178</v>
      </c>
      <c r="E35" s="8">
        <v>0.39</v>
      </c>
      <c r="F35" s="8">
        <v>9.4E-2</v>
      </c>
      <c r="G35" s="8">
        <v>11.88</v>
      </c>
      <c r="H35" s="8">
        <v>3.81</v>
      </c>
      <c r="I35" s="8">
        <f t="shared" si="4"/>
        <v>7.2816901408450707E-2</v>
      </c>
      <c r="J35" s="8">
        <f t="shared" si="5"/>
        <v>6.2894117647058829</v>
      </c>
      <c r="K35" s="8">
        <f t="shared" si="6"/>
        <v>2.6670000000000003</v>
      </c>
      <c r="L35" s="8">
        <v>22.829213599999999</v>
      </c>
      <c r="M35" s="8">
        <v>30.624306499999999</v>
      </c>
      <c r="N35" s="8">
        <v>3.38</v>
      </c>
      <c r="O35" s="8">
        <v>4.5546004</v>
      </c>
      <c r="P35" s="8">
        <f t="shared" si="11"/>
        <v>3.6297851777029551</v>
      </c>
      <c r="Q35" s="8">
        <f t="shared" si="12"/>
        <v>4.8691845351664789</v>
      </c>
      <c r="R35" s="8">
        <f t="shared" si="13"/>
        <v>3.864930547844704</v>
      </c>
      <c r="S35" s="8">
        <f t="shared" si="14"/>
        <v>2.2566694332588213</v>
      </c>
      <c r="T35" s="8">
        <f t="shared" si="7"/>
        <v>5.3794855967078181</v>
      </c>
      <c r="U35" s="8">
        <f t="shared" si="8"/>
        <v>2.3383667923801936</v>
      </c>
      <c r="V35" s="8">
        <f t="shared" si="9"/>
        <v>2.3005311289218695</v>
      </c>
      <c r="W35" s="8">
        <f t="shared" si="10"/>
        <v>8.6666666666666661</v>
      </c>
    </row>
    <row r="36" spans="1:23" x14ac:dyDescent="0.25">
      <c r="A36" s="1" t="s">
        <v>116</v>
      </c>
      <c r="B36" s="1">
        <v>3072.42</v>
      </c>
      <c r="C36" s="1" t="s">
        <v>47</v>
      </c>
      <c r="D36" s="1" t="s">
        <v>178</v>
      </c>
      <c r="E36" s="8">
        <v>0.51</v>
      </c>
      <c r="F36" s="8">
        <v>9.1999999999999998E-2</v>
      </c>
      <c r="G36" s="8">
        <v>12.69</v>
      </c>
      <c r="H36" s="8">
        <v>4.3600000000000003</v>
      </c>
      <c r="I36" s="8">
        <f t="shared" si="4"/>
        <v>7.1267605633802814E-2</v>
      </c>
      <c r="J36" s="8">
        <f t="shared" si="5"/>
        <v>6.7182352941176466</v>
      </c>
      <c r="K36" s="8">
        <f t="shared" si="6"/>
        <v>3.0520000000000005</v>
      </c>
      <c r="L36" s="8">
        <v>24.6753395</v>
      </c>
      <c r="M36" s="8">
        <v>35.597179600000004</v>
      </c>
      <c r="N36" s="8">
        <v>4.5999999999999996</v>
      </c>
      <c r="O36" s="8">
        <v>5.8791193000000002</v>
      </c>
      <c r="P36" s="8">
        <f t="shared" si="11"/>
        <v>3.6728900402766835</v>
      </c>
      <c r="Q36" s="8">
        <f t="shared" si="12"/>
        <v>5.2985907818930054</v>
      </c>
      <c r="R36" s="8">
        <f t="shared" si="13"/>
        <v>4.4180371488341166</v>
      </c>
      <c r="S36" s="8">
        <f t="shared" si="14"/>
        <v>5.2953854605264752</v>
      </c>
      <c r="T36" s="8">
        <f t="shared" si="7"/>
        <v>6.8538831976184218</v>
      </c>
      <c r="U36" s="8">
        <f t="shared" si="8"/>
        <v>2.8257220888544308</v>
      </c>
      <c r="V36" s="8">
        <f t="shared" si="9"/>
        <v>2.4255333617741006</v>
      </c>
      <c r="W36" s="8">
        <f t="shared" si="10"/>
        <v>9.0196078431372548</v>
      </c>
    </row>
    <row r="37" spans="1:23" x14ac:dyDescent="0.25">
      <c r="A37" s="1" t="s">
        <v>117</v>
      </c>
      <c r="B37" s="1">
        <v>3074.73</v>
      </c>
      <c r="C37" s="1" t="s">
        <v>47</v>
      </c>
      <c r="D37" s="1" t="s">
        <v>178</v>
      </c>
      <c r="E37" s="8">
        <v>0.55000000000000004</v>
      </c>
      <c r="F37" s="8">
        <v>9.7000000000000003E-2</v>
      </c>
      <c r="G37" s="8">
        <v>12.45</v>
      </c>
      <c r="H37" s="8">
        <v>4.1500000000000004</v>
      </c>
      <c r="I37" s="8">
        <f t="shared" si="4"/>
        <v>7.5140845070422541E-2</v>
      </c>
      <c r="J37" s="8">
        <f t="shared" si="5"/>
        <v>6.591176470588235</v>
      </c>
      <c r="K37" s="8">
        <f t="shared" si="6"/>
        <v>2.9050000000000002</v>
      </c>
      <c r="L37" s="8">
        <v>26.021923699999999</v>
      </c>
      <c r="M37" s="8">
        <v>36.641163200000001</v>
      </c>
      <c r="N37" s="8">
        <v>6.14</v>
      </c>
      <c r="O37" s="8">
        <v>6.0954476000000009</v>
      </c>
      <c r="P37" s="8">
        <f t="shared" si="11"/>
        <v>3.9479937786702366</v>
      </c>
      <c r="Q37" s="8">
        <f t="shared" si="12"/>
        <v>5.5591233770638109</v>
      </c>
      <c r="R37" s="8">
        <f t="shared" si="13"/>
        <v>6.147738178170588</v>
      </c>
      <c r="S37" s="8">
        <f t="shared" si="14"/>
        <v>6.9124526376323558</v>
      </c>
      <c r="T37" s="8">
        <f t="shared" si="7"/>
        <v>9.3247996430165099</v>
      </c>
      <c r="U37" s="8">
        <f t="shared" si="8"/>
        <v>2.9861735633343414</v>
      </c>
      <c r="V37" s="8">
        <f t="shared" si="9"/>
        <v>3.1226582933794718</v>
      </c>
      <c r="W37" s="8">
        <f t="shared" si="10"/>
        <v>11.163636363636362</v>
      </c>
    </row>
    <row r="38" spans="1:23" x14ac:dyDescent="0.25">
      <c r="A38" s="1" t="s">
        <v>118</v>
      </c>
      <c r="B38" s="1">
        <v>3077.28</v>
      </c>
      <c r="C38" s="1" t="s">
        <v>47</v>
      </c>
      <c r="D38" s="1" t="s">
        <v>178</v>
      </c>
      <c r="E38" s="8">
        <v>0.44</v>
      </c>
      <c r="F38" s="8">
        <v>9.8000000000000004E-2</v>
      </c>
      <c r="G38" s="8">
        <v>12.39</v>
      </c>
      <c r="H38" s="8">
        <v>4.1399999999999997</v>
      </c>
      <c r="I38" s="8">
        <f t="shared" si="4"/>
        <v>7.591549295774648E-2</v>
      </c>
      <c r="J38" s="8">
        <f t="shared" si="5"/>
        <v>6.5594117647058825</v>
      </c>
      <c r="K38" s="8">
        <f t="shared" si="6"/>
        <v>2.8979999999999997</v>
      </c>
      <c r="L38" s="8">
        <v>24.853726699999999</v>
      </c>
      <c r="M38" s="8">
        <v>30.416912199999999</v>
      </c>
      <c r="N38" s="8">
        <v>5.1100000000000003</v>
      </c>
      <c r="O38" s="8">
        <v>5.1130451999999993</v>
      </c>
      <c r="P38" s="8">
        <f t="shared" si="11"/>
        <v>3.7890176118733745</v>
      </c>
      <c r="Q38" s="8">
        <f t="shared" si="12"/>
        <v>4.6371402331629445</v>
      </c>
      <c r="R38" s="8">
        <f t="shared" si="13"/>
        <v>5.0753203855047033</v>
      </c>
      <c r="S38" s="8">
        <f t="shared" si="14"/>
        <v>0.83147253190882253</v>
      </c>
      <c r="T38" s="8">
        <f t="shared" si="7"/>
        <v>7.7981230382925295</v>
      </c>
      <c r="U38" s="8">
        <f t="shared" si="8"/>
        <v>2.5170226355628453</v>
      </c>
      <c r="V38" s="8">
        <f t="shared" si="9"/>
        <v>3.0981537186489181</v>
      </c>
      <c r="W38" s="8">
        <f t="shared" si="10"/>
        <v>11.613636363636365</v>
      </c>
    </row>
    <row r="39" spans="1:23" x14ac:dyDescent="0.25">
      <c r="A39" s="1" t="s">
        <v>119</v>
      </c>
      <c r="B39" s="1">
        <v>3078.7</v>
      </c>
      <c r="C39" s="1" t="s">
        <v>47</v>
      </c>
      <c r="D39" s="1" t="s">
        <v>178</v>
      </c>
      <c r="E39" s="8">
        <v>0.37</v>
      </c>
      <c r="F39" s="8">
        <v>0.10299999999999999</v>
      </c>
      <c r="G39" s="8">
        <v>11.85</v>
      </c>
      <c r="H39" s="8">
        <v>3.78</v>
      </c>
      <c r="I39" s="8">
        <f t="shared" si="4"/>
        <v>7.9788732394366194E-2</v>
      </c>
      <c r="J39" s="8">
        <f t="shared" si="5"/>
        <v>6.2735294117647058</v>
      </c>
      <c r="K39" s="8">
        <f t="shared" si="6"/>
        <v>2.6459999999999999</v>
      </c>
      <c r="L39" s="8">
        <v>23.113805599999999</v>
      </c>
      <c r="M39" s="8">
        <v>28.632611700000002</v>
      </c>
      <c r="N39" s="8">
        <v>2.82</v>
      </c>
      <c r="O39" s="8">
        <v>4.5417902000000003</v>
      </c>
      <c r="P39" s="8">
        <f t="shared" si="11"/>
        <v>3.6843384453820907</v>
      </c>
      <c r="Q39" s="8">
        <f t="shared" si="12"/>
        <v>4.5640356202531649</v>
      </c>
      <c r="R39" s="8">
        <f t="shared" si="13"/>
        <v>4.1974121515117631</v>
      </c>
      <c r="S39" s="8">
        <f t="shared" si="14"/>
        <v>0.33661008039706175</v>
      </c>
      <c r="T39" s="8">
        <f t="shared" si="7"/>
        <v>4.4995724331926858</v>
      </c>
      <c r="U39" s="8">
        <f t="shared" si="8"/>
        <v>2.3376932030730608</v>
      </c>
      <c r="V39" s="8">
        <f t="shared" si="9"/>
        <v>1.9247916823634872</v>
      </c>
      <c r="W39" s="8">
        <f t="shared" si="10"/>
        <v>7.621621621621621</v>
      </c>
    </row>
    <row r="40" spans="1:23" x14ac:dyDescent="0.25">
      <c r="A40" s="1" t="s">
        <v>120</v>
      </c>
      <c r="B40" s="1">
        <v>3081.35</v>
      </c>
      <c r="C40" s="1" t="s">
        <v>47</v>
      </c>
      <c r="D40" s="1" t="s">
        <v>178</v>
      </c>
      <c r="E40" s="8">
        <v>0.5</v>
      </c>
      <c r="F40" s="8">
        <v>9.2999999999999999E-2</v>
      </c>
      <c r="G40" s="8">
        <v>11.85</v>
      </c>
      <c r="H40" s="8">
        <v>3.74</v>
      </c>
      <c r="I40" s="8">
        <f t="shared" si="4"/>
        <v>7.2042253521126767E-2</v>
      </c>
      <c r="J40" s="8">
        <f t="shared" si="5"/>
        <v>6.2735294117647058</v>
      </c>
      <c r="K40" s="8">
        <f t="shared" si="6"/>
        <v>2.6179999999999999</v>
      </c>
      <c r="L40" s="8">
        <v>24.176365699999998</v>
      </c>
      <c r="M40" s="8">
        <v>33.594935</v>
      </c>
      <c r="N40" s="8">
        <v>4.54</v>
      </c>
      <c r="O40" s="8">
        <v>5.4178828000000001</v>
      </c>
      <c r="P40" s="8">
        <f t="shared" si="11"/>
        <v>3.853710425691514</v>
      </c>
      <c r="Q40" s="8">
        <f t="shared" si="12"/>
        <v>5.3550294889826535</v>
      </c>
      <c r="R40" s="8">
        <f t="shared" si="13"/>
        <v>5.259972251511762</v>
      </c>
      <c r="S40" s="8">
        <f t="shared" si="14"/>
        <v>5.2989333803970595</v>
      </c>
      <c r="T40" s="8">
        <f t="shared" si="7"/>
        <v>7.2439924988279421</v>
      </c>
      <c r="U40" s="8">
        <f t="shared" si="8"/>
        <v>2.7886245816916957</v>
      </c>
      <c r="V40" s="8">
        <f t="shared" si="9"/>
        <v>2.5976936968810032</v>
      </c>
      <c r="W40" s="8">
        <f t="shared" si="10"/>
        <v>9.08</v>
      </c>
    </row>
    <row r="41" spans="1:23" x14ac:dyDescent="0.25">
      <c r="A41" s="1" t="s">
        <v>121</v>
      </c>
      <c r="B41" s="1">
        <v>3082.83</v>
      </c>
      <c r="C41" s="1" t="s">
        <v>47</v>
      </c>
      <c r="D41" s="1" t="s">
        <v>178</v>
      </c>
      <c r="E41" s="8">
        <v>0.61</v>
      </c>
      <c r="F41" s="8">
        <v>0.122</v>
      </c>
      <c r="G41" s="8">
        <v>12.32</v>
      </c>
      <c r="H41" s="8">
        <v>4.43</v>
      </c>
      <c r="I41" s="8">
        <f t="shared" si="4"/>
        <v>9.450704225352112E-2</v>
      </c>
      <c r="J41" s="8">
        <f t="shared" si="5"/>
        <v>6.5223529411764707</v>
      </c>
      <c r="K41" s="8">
        <f t="shared" si="6"/>
        <v>3.101</v>
      </c>
      <c r="L41" s="8">
        <v>30.6709432</v>
      </c>
      <c r="M41" s="8">
        <v>49.615779799999999</v>
      </c>
      <c r="N41" s="8">
        <v>6.94</v>
      </c>
      <c r="O41" s="8">
        <v>6.3205428000000001</v>
      </c>
      <c r="P41" s="8">
        <f t="shared" si="11"/>
        <v>4.7024353751803751</v>
      </c>
      <c r="Q41" s="8">
        <f t="shared" si="12"/>
        <v>7.6070369462481962</v>
      </c>
      <c r="R41" s="8">
        <f t="shared" si="13"/>
        <v>11.004279294061174</v>
      </c>
      <c r="S41" s="8">
        <f t="shared" si="14"/>
        <v>20.197489508564704</v>
      </c>
      <c r="T41" s="8">
        <f t="shared" si="7"/>
        <v>10.650972222222222</v>
      </c>
      <c r="U41" s="8">
        <f t="shared" si="8"/>
        <v>3.1291217715053765</v>
      </c>
      <c r="V41" s="8">
        <f t="shared" si="9"/>
        <v>3.4038215831716223</v>
      </c>
      <c r="W41" s="8">
        <f t="shared" si="10"/>
        <v>11.377049180327869</v>
      </c>
    </row>
    <row r="42" spans="1:23" x14ac:dyDescent="0.25">
      <c r="A42" s="1" t="s">
        <v>122</v>
      </c>
      <c r="B42" s="1">
        <v>3085.3</v>
      </c>
      <c r="C42" s="1" t="s">
        <v>47</v>
      </c>
      <c r="D42" s="1" t="s">
        <v>178</v>
      </c>
      <c r="E42" s="8">
        <v>0.66</v>
      </c>
      <c r="F42" s="8">
        <v>9.8000000000000004E-2</v>
      </c>
      <c r="G42" s="8">
        <v>12.79</v>
      </c>
      <c r="H42" s="8">
        <v>4.4400000000000004</v>
      </c>
      <c r="I42" s="8">
        <f t="shared" si="4"/>
        <v>7.591549295774648E-2</v>
      </c>
      <c r="J42" s="8">
        <f t="shared" si="5"/>
        <v>6.7711764705882347</v>
      </c>
      <c r="K42" s="8">
        <f t="shared" si="6"/>
        <v>3.1080000000000001</v>
      </c>
      <c r="L42" s="8">
        <v>28.155296499999999</v>
      </c>
      <c r="M42" s="8">
        <v>50.6118308</v>
      </c>
      <c r="N42" s="8">
        <v>8.16</v>
      </c>
      <c r="O42" s="8">
        <v>6.2299665000000006</v>
      </c>
      <c r="P42" s="8">
        <f t="shared" si="11"/>
        <v>4.1581099861002517</v>
      </c>
      <c r="Q42" s="8">
        <f t="shared" si="12"/>
        <v>7.4745992841629754</v>
      </c>
      <c r="R42" s="8">
        <f t="shared" si="13"/>
        <v>7.7383621366105864</v>
      </c>
      <c r="S42" s="8">
        <f t="shared" si="14"/>
        <v>20.071251836732355</v>
      </c>
      <c r="T42" s="8">
        <f t="shared" si="7"/>
        <v>12.063132655720615</v>
      </c>
      <c r="U42" s="8">
        <f t="shared" si="8"/>
        <v>2.970940557012788</v>
      </c>
      <c r="V42" s="8">
        <f t="shared" si="9"/>
        <v>4.0603749634929809</v>
      </c>
      <c r="W42" s="8">
        <f t="shared" si="10"/>
        <v>12.363636363636363</v>
      </c>
    </row>
    <row r="43" spans="1:23" x14ac:dyDescent="0.25">
      <c r="A43" s="1" t="s">
        <v>123</v>
      </c>
      <c r="B43" s="1">
        <v>3088.17</v>
      </c>
      <c r="C43" s="1" t="s">
        <v>47</v>
      </c>
      <c r="D43" s="1" t="s">
        <v>178</v>
      </c>
      <c r="E43" s="8">
        <v>0.74</v>
      </c>
      <c r="F43" s="8">
        <v>9.0999999999999998E-2</v>
      </c>
      <c r="G43" s="8">
        <v>12.89</v>
      </c>
      <c r="H43" s="8">
        <v>4.59</v>
      </c>
      <c r="I43" s="8">
        <f t="shared" si="4"/>
        <v>7.0492957746478874E-2</v>
      </c>
      <c r="J43" s="8">
        <f t="shared" si="5"/>
        <v>6.8241176470588245</v>
      </c>
      <c r="K43" s="8">
        <f t="shared" si="6"/>
        <v>3.2129999999999996</v>
      </c>
      <c r="L43" s="8">
        <v>28.708964099999999</v>
      </c>
      <c r="M43" s="8">
        <v>51.766627500000006</v>
      </c>
      <c r="N43" s="8">
        <v>6.93</v>
      </c>
      <c r="O43" s="8">
        <v>7.2834386000000002</v>
      </c>
      <c r="P43" s="8">
        <f t="shared" si="11"/>
        <v>4.206985515903801</v>
      </c>
      <c r="Q43" s="8">
        <f t="shared" si="12"/>
        <v>7.5858345616757177</v>
      </c>
      <c r="R43" s="8">
        <f t="shared" si="13"/>
        <v>8.1323977243870544</v>
      </c>
      <c r="S43" s="8">
        <f t="shared" si="14"/>
        <v>20.987263712938237</v>
      </c>
      <c r="T43" s="8">
        <f t="shared" si="7"/>
        <v>10.165314197051977</v>
      </c>
      <c r="U43" s="8">
        <f t="shared" si="8"/>
        <v>3.4463734955051146</v>
      </c>
      <c r="V43" s="8">
        <f t="shared" si="9"/>
        <v>2.9495683536070447</v>
      </c>
      <c r="W43" s="8">
        <f t="shared" si="10"/>
        <v>9.3648648648648649</v>
      </c>
    </row>
    <row r="44" spans="1:23" x14ac:dyDescent="0.25">
      <c r="A44" s="1" t="s">
        <v>124</v>
      </c>
      <c r="B44" s="1">
        <v>3089.48</v>
      </c>
      <c r="C44" s="1" t="s">
        <v>47</v>
      </c>
      <c r="D44" s="1" t="s">
        <v>178</v>
      </c>
      <c r="E44" s="8">
        <v>0.68</v>
      </c>
      <c r="F44" s="8">
        <v>8.7999999999999995E-2</v>
      </c>
      <c r="G44" s="8">
        <v>13.23</v>
      </c>
      <c r="H44" s="8">
        <v>4.9400000000000004</v>
      </c>
      <c r="I44" s="8">
        <f t="shared" si="4"/>
        <v>6.816901408450704E-2</v>
      </c>
      <c r="J44" s="8">
        <f t="shared" si="5"/>
        <v>7.0041176470588242</v>
      </c>
      <c r="K44" s="8">
        <f t="shared" si="6"/>
        <v>3.4580000000000006</v>
      </c>
      <c r="L44" s="8">
        <v>28.296854100000001</v>
      </c>
      <c r="M44" s="8">
        <v>42.256990500000001</v>
      </c>
      <c r="N44" s="8">
        <v>6.78</v>
      </c>
      <c r="O44" s="8">
        <v>6.0717986000000002</v>
      </c>
      <c r="P44" s="8">
        <f t="shared" si="11"/>
        <v>4.0400312396069538</v>
      </c>
      <c r="Q44" s="8">
        <f t="shared" si="12"/>
        <v>6.0331640085663887</v>
      </c>
      <c r="R44" s="8">
        <f t="shared" si="13"/>
        <v>7.1775388828270579</v>
      </c>
      <c r="S44" s="8">
        <f t="shared" si="14"/>
        <v>10.665758312038232</v>
      </c>
      <c r="T44" s="8">
        <f t="shared" si="7"/>
        <v>9.6897001763668413</v>
      </c>
      <c r="U44" s="8">
        <f t="shared" si="8"/>
        <v>2.7992153375813089</v>
      </c>
      <c r="V44" s="8">
        <f t="shared" si="9"/>
        <v>3.4615772664132827</v>
      </c>
      <c r="W44" s="8">
        <f t="shared" si="10"/>
        <v>9.9705882352941178</v>
      </c>
    </row>
    <row r="45" spans="1:23" x14ac:dyDescent="0.25">
      <c r="A45" s="1" t="s">
        <v>125</v>
      </c>
      <c r="B45" s="1">
        <v>3091.98</v>
      </c>
      <c r="C45" s="1" t="s">
        <v>47</v>
      </c>
      <c r="D45" s="1" t="s">
        <v>178</v>
      </c>
      <c r="E45" s="8">
        <v>0.71</v>
      </c>
      <c r="F45" s="8">
        <v>9.2999999999999999E-2</v>
      </c>
      <c r="G45" s="8">
        <v>13.42</v>
      </c>
      <c r="H45" s="8">
        <v>5.32</v>
      </c>
      <c r="I45" s="8">
        <f t="shared" si="4"/>
        <v>7.2042253521126767E-2</v>
      </c>
      <c r="J45" s="8">
        <f t="shared" si="5"/>
        <v>7.104705882352941</v>
      </c>
      <c r="K45" s="8">
        <f t="shared" si="6"/>
        <v>3.7240000000000002</v>
      </c>
      <c r="L45" s="8">
        <v>33.254772799999998</v>
      </c>
      <c r="M45" s="8">
        <v>54.275095200000003</v>
      </c>
      <c r="N45" s="8">
        <v>11</v>
      </c>
      <c r="O45" s="8">
        <v>7.0009299</v>
      </c>
      <c r="P45" s="8">
        <f t="shared" si="11"/>
        <v>4.6806684682894515</v>
      </c>
      <c r="Q45" s="8">
        <f t="shared" si="12"/>
        <v>7.6393162642821668</v>
      </c>
      <c r="R45" s="8">
        <f t="shared" si="13"/>
        <v>11.832156759602352</v>
      </c>
      <c r="S45" s="8">
        <f t="shared" si="14"/>
        <v>22.230171846829414</v>
      </c>
      <c r="T45" s="8">
        <f t="shared" si="7"/>
        <v>15.498178506375227</v>
      </c>
      <c r="U45" s="8">
        <f t="shared" si="8"/>
        <v>3.1818669003172926</v>
      </c>
      <c r="V45" s="8">
        <f t="shared" si="9"/>
        <v>4.8707815228945508</v>
      </c>
      <c r="W45" s="8">
        <f t="shared" si="10"/>
        <v>15.492957746478874</v>
      </c>
    </row>
    <row r="46" spans="1:23" x14ac:dyDescent="0.25">
      <c r="A46" s="1" t="s">
        <v>126</v>
      </c>
      <c r="B46" s="1">
        <v>3094.6</v>
      </c>
      <c r="C46" s="1" t="s">
        <v>47</v>
      </c>
      <c r="D46" s="1" t="s">
        <v>178</v>
      </c>
      <c r="E46" s="8">
        <v>1.0900000000000001</v>
      </c>
      <c r="F46" s="8">
        <v>9.6000000000000002E-2</v>
      </c>
      <c r="G46" s="8">
        <v>13.99</v>
      </c>
      <c r="H46" s="8">
        <v>5.66</v>
      </c>
      <c r="I46" s="8">
        <f t="shared" si="4"/>
        <v>7.4366197183098601E-2</v>
      </c>
      <c r="J46" s="8">
        <f t="shared" si="5"/>
        <v>7.4064705882352948</v>
      </c>
      <c r="K46" s="8">
        <f t="shared" si="6"/>
        <v>3.9620000000000006</v>
      </c>
      <c r="L46" s="8">
        <v>39.488942600000001</v>
      </c>
      <c r="M46" s="8">
        <v>82.880416800000006</v>
      </c>
      <c r="N46" s="8">
        <v>18</v>
      </c>
      <c r="O46" s="8">
        <v>12.282087600000001</v>
      </c>
      <c r="P46" s="8">
        <f t="shared" si="11"/>
        <v>5.3316815519021521</v>
      </c>
      <c r="Q46" s="8">
        <f t="shared" si="12"/>
        <v>11.190271508220157</v>
      </c>
      <c r="R46" s="8">
        <f t="shared" si="13"/>
        <v>17.156424089928233</v>
      </c>
      <c r="S46" s="8">
        <f t="shared" si="14"/>
        <v>49.474419951202947</v>
      </c>
      <c r="T46" s="8">
        <f t="shared" si="7"/>
        <v>24.327376697641171</v>
      </c>
      <c r="U46" s="8">
        <f t="shared" si="8"/>
        <v>5.3546769118033613</v>
      </c>
      <c r="V46" s="8">
        <f t="shared" si="9"/>
        <v>4.543201597096572</v>
      </c>
      <c r="W46" s="8">
        <f t="shared" si="10"/>
        <v>16.513761467889907</v>
      </c>
    </row>
    <row r="47" spans="1:23" x14ac:dyDescent="0.25">
      <c r="A47" s="1" t="s">
        <v>127</v>
      </c>
      <c r="B47" s="1">
        <v>3096.26</v>
      </c>
      <c r="C47" s="1" t="s">
        <v>47</v>
      </c>
      <c r="D47" s="1" t="s">
        <v>178</v>
      </c>
      <c r="E47" s="8">
        <v>1.1000000000000001</v>
      </c>
      <c r="F47" s="8">
        <v>9.9000000000000005E-2</v>
      </c>
      <c r="G47" s="8">
        <v>13.98</v>
      </c>
      <c r="H47" s="8">
        <v>5.87</v>
      </c>
      <c r="I47" s="8">
        <f t="shared" si="4"/>
        <v>7.669014084507042E-2</v>
      </c>
      <c r="J47" s="8">
        <f t="shared" si="5"/>
        <v>7.4011764705882364</v>
      </c>
      <c r="K47" s="8">
        <f t="shared" si="6"/>
        <v>4.109</v>
      </c>
      <c r="L47" s="8">
        <v>42.854026400000002</v>
      </c>
      <c r="M47" s="8">
        <v>70.768221099999991</v>
      </c>
      <c r="N47" s="8">
        <v>19.7</v>
      </c>
      <c r="O47" s="8">
        <v>12.807138199999999</v>
      </c>
      <c r="P47" s="8">
        <f t="shared" si="11"/>
        <v>5.7901641138133835</v>
      </c>
      <c r="Q47" s="8">
        <f t="shared" si="12"/>
        <v>9.5617529701160358</v>
      </c>
      <c r="R47" s="8">
        <f t="shared" si="13"/>
        <v>20.537471091150586</v>
      </c>
      <c r="S47" s="8">
        <f t="shared" si="14"/>
        <v>37.386102733582341</v>
      </c>
      <c r="T47" s="8">
        <f t="shared" si="7"/>
        <v>26.644007312033057</v>
      </c>
      <c r="U47" s="8">
        <f t="shared" si="8"/>
        <v>5.5875795619292266</v>
      </c>
      <c r="V47" s="8">
        <f t="shared" si="9"/>
        <v>4.7684345281758578</v>
      </c>
      <c r="W47" s="8">
        <f t="shared" si="10"/>
        <v>17.909090909090907</v>
      </c>
    </row>
    <row r="48" spans="1:23" x14ac:dyDescent="0.25">
      <c r="A48" s="1" t="s">
        <v>128</v>
      </c>
      <c r="B48" s="1">
        <v>3098.12</v>
      </c>
      <c r="C48" s="1" t="s">
        <v>47</v>
      </c>
      <c r="D48" s="1" t="s">
        <v>178</v>
      </c>
      <c r="E48" s="8">
        <v>1.34</v>
      </c>
      <c r="F48" s="8">
        <v>9.8000000000000004E-2</v>
      </c>
      <c r="G48" s="8">
        <v>13.9</v>
      </c>
      <c r="H48" s="8">
        <v>5.8</v>
      </c>
      <c r="I48" s="8">
        <f t="shared" si="4"/>
        <v>7.591549295774648E-2</v>
      </c>
      <c r="J48" s="8">
        <f t="shared" si="5"/>
        <v>7.3588235294117652</v>
      </c>
      <c r="K48" s="8">
        <f t="shared" si="6"/>
        <v>4.0600000000000005</v>
      </c>
      <c r="L48" s="8">
        <v>41.227939899999996</v>
      </c>
      <c r="M48" s="8">
        <v>78.975865099999993</v>
      </c>
      <c r="N48" s="8">
        <v>24.1</v>
      </c>
      <c r="O48" s="8">
        <v>18.329416600000002</v>
      </c>
      <c r="P48" s="8">
        <f t="shared" si="11"/>
        <v>5.6025178121502792</v>
      </c>
      <c r="Q48" s="8">
        <f t="shared" si="12"/>
        <v>10.732131948041564</v>
      </c>
      <c r="R48" s="8">
        <f t="shared" si="13"/>
        <v>19.039090200929405</v>
      </c>
      <c r="S48" s="8">
        <f t="shared" si="14"/>
        <v>45.784774592617637</v>
      </c>
      <c r="T48" s="8">
        <f t="shared" si="7"/>
        <v>32.782549960031972</v>
      </c>
      <c r="U48" s="8">
        <f t="shared" si="8"/>
        <v>8.0428994167814132</v>
      </c>
      <c r="V48" s="8">
        <f t="shared" si="9"/>
        <v>4.0759616975479727</v>
      </c>
      <c r="W48" s="8">
        <f t="shared" si="10"/>
        <v>17.985074626865671</v>
      </c>
    </row>
    <row r="49" spans="1:23" x14ac:dyDescent="0.25">
      <c r="A49" s="1" t="s">
        <v>129</v>
      </c>
      <c r="B49" s="1">
        <v>3100.45</v>
      </c>
      <c r="C49" s="1" t="s">
        <v>47</v>
      </c>
      <c r="D49" s="1" t="s">
        <v>178</v>
      </c>
      <c r="E49" s="8">
        <v>1.19</v>
      </c>
      <c r="F49" s="8">
        <v>8.6999999999999994E-2</v>
      </c>
      <c r="G49" s="8">
        <v>13.75</v>
      </c>
      <c r="H49" s="8">
        <v>5.42</v>
      </c>
      <c r="I49" s="8">
        <f t="shared" si="4"/>
        <v>6.7394366197183087E-2</v>
      </c>
      <c r="J49" s="8">
        <f t="shared" si="5"/>
        <v>7.2794117647058822</v>
      </c>
      <c r="K49" s="8">
        <f t="shared" si="6"/>
        <v>3.7939999999999996</v>
      </c>
      <c r="L49" s="8">
        <v>43.138430999999997</v>
      </c>
      <c r="M49" s="8">
        <v>73.104607000000001</v>
      </c>
      <c r="N49" s="8">
        <v>19.100000000000001</v>
      </c>
      <c r="O49" s="8">
        <v>13.518746199999999</v>
      </c>
      <c r="P49" s="8">
        <f t="shared" si="11"/>
        <v>5.9260874909090901</v>
      </c>
      <c r="Q49" s="8">
        <f t="shared" si="12"/>
        <v>10.042653082828283</v>
      </c>
      <c r="R49" s="8">
        <f t="shared" si="13"/>
        <v>21.189029319264701</v>
      </c>
      <c r="S49" s="8">
        <f t="shared" si="14"/>
        <v>40.271693728308826</v>
      </c>
      <c r="T49" s="8">
        <f t="shared" si="7"/>
        <v>26.264622222222222</v>
      </c>
      <c r="U49" s="8">
        <f t="shared" si="8"/>
        <v>5.996702615455197</v>
      </c>
      <c r="V49" s="8">
        <f t="shared" si="9"/>
        <v>4.3798440420458515</v>
      </c>
      <c r="W49" s="8">
        <f t="shared" si="10"/>
        <v>16.05042016806723</v>
      </c>
    </row>
    <row r="50" spans="1:23" x14ac:dyDescent="0.25">
      <c r="A50" s="1" t="s">
        <v>130</v>
      </c>
      <c r="B50" s="1">
        <v>3103.42</v>
      </c>
      <c r="C50" s="1" t="s">
        <v>47</v>
      </c>
      <c r="D50" s="1" t="s">
        <v>178</v>
      </c>
      <c r="E50" s="8">
        <v>1.0900000000000001</v>
      </c>
      <c r="F50" s="8">
        <v>8.2000000000000003E-2</v>
      </c>
      <c r="G50" s="8">
        <v>13.86</v>
      </c>
      <c r="H50" s="8">
        <v>6.08</v>
      </c>
      <c r="I50" s="8">
        <f t="shared" si="4"/>
        <v>6.3521126760563373E-2</v>
      </c>
      <c r="J50" s="8">
        <f t="shared" si="5"/>
        <v>7.3376470588235287</v>
      </c>
      <c r="K50" s="8">
        <f t="shared" si="6"/>
        <v>4.2560000000000002</v>
      </c>
      <c r="L50" s="8">
        <v>49.306816500000004</v>
      </c>
      <c r="M50" s="8">
        <v>69.809942399999997</v>
      </c>
      <c r="N50" s="8">
        <v>17.899999999999999</v>
      </c>
      <c r="O50" s="8">
        <v>13.4065946</v>
      </c>
      <c r="P50" s="8">
        <f t="shared" si="11"/>
        <v>6.7197040283790299</v>
      </c>
      <c r="Q50" s="8">
        <f t="shared" si="12"/>
        <v>9.5139411640211637</v>
      </c>
      <c r="R50" s="8">
        <f t="shared" si="13"/>
        <v>27.181819605818827</v>
      </c>
      <c r="S50" s="8">
        <f t="shared" si="14"/>
        <v>36.714365822135292</v>
      </c>
      <c r="T50" s="8">
        <f t="shared" si="7"/>
        <v>24.419135802469135</v>
      </c>
      <c r="U50" s="8">
        <f t="shared" si="8"/>
        <v>5.8997558872958979</v>
      </c>
      <c r="V50" s="8">
        <f t="shared" si="9"/>
        <v>4.1390078282817626</v>
      </c>
      <c r="W50" s="8">
        <f t="shared" si="10"/>
        <v>16.422018348623851</v>
      </c>
    </row>
    <row r="51" spans="1:23" x14ac:dyDescent="0.25">
      <c r="A51" s="1" t="s">
        <v>131</v>
      </c>
      <c r="B51" s="1">
        <v>3106.13</v>
      </c>
      <c r="C51" s="1" t="s">
        <v>47</v>
      </c>
      <c r="D51" s="1" t="s">
        <v>178</v>
      </c>
      <c r="E51" s="8">
        <v>1.27</v>
      </c>
      <c r="F51" s="8">
        <v>8.8999999999999996E-2</v>
      </c>
      <c r="G51" s="8">
        <v>13.89</v>
      </c>
      <c r="H51" s="8">
        <v>5.88</v>
      </c>
      <c r="I51" s="8">
        <f t="shared" si="4"/>
        <v>6.894366197183098E-2</v>
      </c>
      <c r="J51" s="8">
        <f t="shared" si="5"/>
        <v>7.3535294117647068</v>
      </c>
      <c r="K51" s="8">
        <f t="shared" si="6"/>
        <v>4.1159999999999997</v>
      </c>
      <c r="L51" s="8">
        <v>43.240957799999997</v>
      </c>
      <c r="M51" s="8">
        <v>82.733799199999993</v>
      </c>
      <c r="N51" s="8">
        <v>20.3</v>
      </c>
      <c r="O51" s="8">
        <v>13.141702499999999</v>
      </c>
      <c r="P51" s="8">
        <f t="shared" si="11"/>
        <v>5.8802998368130535</v>
      </c>
      <c r="Q51" s="8">
        <f t="shared" si="12"/>
        <v>11.25089661947044</v>
      </c>
      <c r="R51" s="8">
        <f t="shared" si="13"/>
        <v>21.068071302151758</v>
      </c>
      <c r="S51" s="8">
        <f t="shared" si="14"/>
        <v>49.566587174997046</v>
      </c>
      <c r="T51" s="8">
        <f t="shared" si="7"/>
        <v>27.633397328213739</v>
      </c>
      <c r="U51" s="8">
        <f t="shared" si="8"/>
        <v>5.7706958009165712</v>
      </c>
      <c r="V51" s="8">
        <f t="shared" si="9"/>
        <v>4.7885728656542028</v>
      </c>
      <c r="W51" s="8">
        <f t="shared" si="10"/>
        <v>15.984251968503937</v>
      </c>
    </row>
    <row r="52" spans="1:23" x14ac:dyDescent="0.25">
      <c r="A52" s="1" t="s">
        <v>132</v>
      </c>
      <c r="B52" s="1">
        <v>3109.6</v>
      </c>
      <c r="C52" s="1" t="s">
        <v>47</v>
      </c>
      <c r="D52" s="1" t="s">
        <v>178</v>
      </c>
      <c r="E52" s="8">
        <v>1.33</v>
      </c>
      <c r="F52" s="8">
        <v>0.1</v>
      </c>
      <c r="G52" s="8">
        <v>13.27</v>
      </c>
      <c r="H52" s="8">
        <v>5.42</v>
      </c>
      <c r="I52" s="8">
        <f t="shared" si="4"/>
        <v>7.746478873239436E-2</v>
      </c>
      <c r="J52" s="8">
        <f t="shared" si="5"/>
        <v>7.025294117647058</v>
      </c>
      <c r="K52" s="8">
        <f t="shared" si="6"/>
        <v>3.7939999999999996</v>
      </c>
      <c r="L52" s="8">
        <v>38.804108300000003</v>
      </c>
      <c r="M52" s="8">
        <v>83.0421446</v>
      </c>
      <c r="N52" s="8">
        <v>17</v>
      </c>
      <c r="O52" s="8">
        <v>15.0805604</v>
      </c>
      <c r="P52" s="8">
        <f t="shared" si="11"/>
        <v>5.5234852306790598</v>
      </c>
      <c r="Q52" s="8">
        <f t="shared" si="12"/>
        <v>11.820450960395211</v>
      </c>
      <c r="R52" s="8">
        <f t="shared" si="13"/>
        <v>17.620940277937652</v>
      </c>
      <c r="S52" s="8">
        <f t="shared" si="14"/>
        <v>51.355398482520592</v>
      </c>
      <c r="T52" s="8">
        <f t="shared" si="7"/>
        <v>24.222473415389771</v>
      </c>
      <c r="U52" s="8">
        <f t="shared" si="8"/>
        <v>6.9314700830774134</v>
      </c>
      <c r="V52" s="8">
        <f t="shared" si="9"/>
        <v>3.4945650958700454</v>
      </c>
      <c r="W52" s="8">
        <f t="shared" si="10"/>
        <v>12.781954887218044</v>
      </c>
    </row>
    <row r="53" spans="1:23" x14ac:dyDescent="0.25">
      <c r="A53" s="1" t="s">
        <v>133</v>
      </c>
      <c r="B53" s="1">
        <v>3110.71</v>
      </c>
      <c r="C53" s="1" t="s">
        <v>47</v>
      </c>
      <c r="D53" s="1" t="s">
        <v>178</v>
      </c>
      <c r="E53" s="8">
        <v>1.46</v>
      </c>
      <c r="F53" s="8">
        <v>7.5999999999999998E-2</v>
      </c>
      <c r="G53" s="8">
        <v>13.7</v>
      </c>
      <c r="H53" s="8">
        <v>5.34</v>
      </c>
      <c r="I53" s="8">
        <f t="shared" si="4"/>
        <v>5.8873239436619713E-2</v>
      </c>
      <c r="J53" s="8">
        <f t="shared" si="5"/>
        <v>7.2529411764705882</v>
      </c>
      <c r="K53" s="8">
        <f t="shared" si="6"/>
        <v>3.7379999999999995</v>
      </c>
      <c r="L53" s="8">
        <v>39.895923699999997</v>
      </c>
      <c r="M53" s="8">
        <v>96.51008680000001</v>
      </c>
      <c r="N53" s="8">
        <v>20.9</v>
      </c>
      <c r="O53" s="8">
        <v>18.4333253</v>
      </c>
      <c r="P53" s="8">
        <f t="shared" si="11"/>
        <v>5.5006545247364151</v>
      </c>
      <c r="Q53" s="8">
        <f t="shared" si="12"/>
        <v>13.306338001622061</v>
      </c>
      <c r="R53" s="8">
        <f t="shared" si="13"/>
        <v>18.026338025376468</v>
      </c>
      <c r="S53" s="8">
        <f t="shared" si="14"/>
        <v>63.796565940205895</v>
      </c>
      <c r="T53" s="8">
        <f t="shared" si="7"/>
        <v>28.844712084347115</v>
      </c>
      <c r="U53" s="8">
        <f t="shared" si="8"/>
        <v>8.2065744873531639</v>
      </c>
      <c r="V53" s="8">
        <f t="shared" si="9"/>
        <v>3.5148297415442449</v>
      </c>
      <c r="W53" s="8">
        <f t="shared" si="10"/>
        <v>14.315068493150685</v>
      </c>
    </row>
    <row r="54" spans="1:23" x14ac:dyDescent="0.25">
      <c r="A54" s="1" t="s">
        <v>134</v>
      </c>
      <c r="B54" s="1">
        <v>3112.46</v>
      </c>
      <c r="C54" s="1" t="s">
        <v>47</v>
      </c>
      <c r="D54" s="1" t="s">
        <v>178</v>
      </c>
      <c r="E54" s="8">
        <v>1.45</v>
      </c>
      <c r="F54" s="8">
        <v>0.104</v>
      </c>
      <c r="G54" s="8">
        <v>13.01</v>
      </c>
      <c r="H54" s="8">
        <v>5.33</v>
      </c>
      <c r="I54" s="8">
        <f t="shared" si="4"/>
        <v>8.0563380281690133E-2</v>
      </c>
      <c r="J54" s="8">
        <f t="shared" si="5"/>
        <v>6.8876470588235295</v>
      </c>
      <c r="K54" s="8">
        <f t="shared" si="6"/>
        <v>3.7310000000000003</v>
      </c>
      <c r="L54" s="8">
        <v>39.924622499999998</v>
      </c>
      <c r="M54" s="8">
        <v>91.875083199999992</v>
      </c>
      <c r="N54" s="8">
        <v>17.5</v>
      </c>
      <c r="O54" s="8">
        <v>13.112107400000001</v>
      </c>
      <c r="P54" s="8">
        <f t="shared" si="11"/>
        <v>5.7965546374583647</v>
      </c>
      <c r="Q54" s="8">
        <f t="shared" si="12"/>
        <v>13.339110209240754</v>
      </c>
      <c r="R54" s="8">
        <f t="shared" si="13"/>
        <v>19.15649770971882</v>
      </c>
      <c r="S54" s="8">
        <f t="shared" si="14"/>
        <v>60.809177624385285</v>
      </c>
      <c r="T54" s="8">
        <f t="shared" si="7"/>
        <v>25.433213767187635</v>
      </c>
      <c r="U54" s="8">
        <f t="shared" si="8"/>
        <v>6.1471526348852139</v>
      </c>
      <c r="V54" s="8">
        <f t="shared" si="9"/>
        <v>4.1373974712867287</v>
      </c>
      <c r="W54" s="8">
        <f t="shared" si="10"/>
        <v>12.068965517241379</v>
      </c>
    </row>
    <row r="55" spans="1:23" x14ac:dyDescent="0.25">
      <c r="A55" s="1" t="s">
        <v>135</v>
      </c>
      <c r="B55" s="1">
        <v>3116.33</v>
      </c>
      <c r="C55" s="1" t="s">
        <v>47</v>
      </c>
      <c r="D55" s="1" t="s">
        <v>178</v>
      </c>
      <c r="E55" s="8">
        <v>1.51</v>
      </c>
      <c r="F55" s="8">
        <v>8.5000000000000006E-2</v>
      </c>
      <c r="G55" s="8">
        <v>14.01</v>
      </c>
      <c r="H55" s="8">
        <v>5.45</v>
      </c>
      <c r="I55" s="8">
        <f t="shared" si="4"/>
        <v>6.5845070422535221E-2</v>
      </c>
      <c r="J55" s="8">
        <f t="shared" si="5"/>
        <v>7.4170588235294117</v>
      </c>
      <c r="K55" s="8">
        <f t="shared" si="6"/>
        <v>3.8149999999999999</v>
      </c>
      <c r="L55" s="8">
        <v>37.270132100000005</v>
      </c>
      <c r="M55" s="8">
        <v>106.51289</v>
      </c>
      <c r="N55" s="8">
        <v>15.8</v>
      </c>
      <c r="O55" s="8">
        <v>15.855470199999999</v>
      </c>
      <c r="P55" s="8">
        <f t="shared" si="11"/>
        <v>5.0249206574668897</v>
      </c>
      <c r="Q55" s="8">
        <f t="shared" si="12"/>
        <v>14.360529225156634</v>
      </c>
      <c r="R55" s="8">
        <f t="shared" si="13"/>
        <v>14.905687187483533</v>
      </c>
      <c r="S55" s="8">
        <f t="shared" si="14"/>
        <v>73.059136186444107</v>
      </c>
      <c r="T55" s="8">
        <f t="shared" si="7"/>
        <v>21.323546673011343</v>
      </c>
      <c r="U55" s="8">
        <f t="shared" si="8"/>
        <v>6.9027125118873096</v>
      </c>
      <c r="V55" s="8">
        <f t="shared" si="9"/>
        <v>3.0891546817703337</v>
      </c>
      <c r="W55" s="8">
        <f t="shared" si="10"/>
        <v>10.463576158940398</v>
      </c>
    </row>
    <row r="56" spans="1:23" x14ac:dyDescent="0.25">
      <c r="A56" s="1" t="s">
        <v>136</v>
      </c>
      <c r="B56" s="1">
        <v>3117.42</v>
      </c>
      <c r="C56" s="1" t="s">
        <v>47</v>
      </c>
      <c r="D56" s="1" t="s">
        <v>178</v>
      </c>
      <c r="E56" s="8">
        <v>1.76</v>
      </c>
      <c r="F56" s="8">
        <v>0.14199999999999999</v>
      </c>
      <c r="G56" s="8">
        <v>12.71</v>
      </c>
      <c r="H56" s="8">
        <v>5.38</v>
      </c>
      <c r="I56" s="8">
        <f t="shared" si="4"/>
        <v>0.11</v>
      </c>
      <c r="J56" s="8">
        <f t="shared" si="5"/>
        <v>6.7288235294117653</v>
      </c>
      <c r="K56" s="8">
        <f t="shared" si="6"/>
        <v>3.7659999999999996</v>
      </c>
      <c r="L56" s="8">
        <v>34.929525300000002</v>
      </c>
      <c r="M56" s="8">
        <v>65.174481999999998</v>
      </c>
      <c r="N56" s="8">
        <v>17.399999999999999</v>
      </c>
      <c r="O56" s="8">
        <v>16.722089700000001</v>
      </c>
      <c r="P56" s="8">
        <f t="shared" si="11"/>
        <v>5.1910300734329926</v>
      </c>
      <c r="Q56" s="8">
        <f t="shared" si="12"/>
        <v>9.6858658449165116</v>
      </c>
      <c r="R56" s="8">
        <f t="shared" si="13"/>
        <v>14.640296546389411</v>
      </c>
      <c r="S56" s="8">
        <f t="shared" si="14"/>
        <v>34.824930895767643</v>
      </c>
      <c r="T56" s="8">
        <f t="shared" si="7"/>
        <v>25.884762654078148</v>
      </c>
      <c r="U56" s="8">
        <f t="shared" si="8"/>
        <v>8.0246073964535594</v>
      </c>
      <c r="V56" s="8">
        <f t="shared" si="9"/>
        <v>3.2256734037253718</v>
      </c>
      <c r="W56" s="8">
        <f t="shared" si="10"/>
        <v>9.8863636363636349</v>
      </c>
    </row>
    <row r="57" spans="1:23" x14ac:dyDescent="0.25">
      <c r="A57" s="1" t="s">
        <v>137</v>
      </c>
      <c r="B57" s="1">
        <v>3125.57</v>
      </c>
      <c r="C57" s="1" t="s">
        <v>47</v>
      </c>
      <c r="D57" s="1" t="s">
        <v>178</v>
      </c>
      <c r="E57" s="8">
        <v>2.33</v>
      </c>
      <c r="F57" s="8">
        <v>0.105</v>
      </c>
      <c r="G57" s="8">
        <v>13</v>
      </c>
      <c r="H57" s="8">
        <v>5.85</v>
      </c>
      <c r="I57" s="8">
        <f t="shared" si="4"/>
        <v>8.1338028169014073E-2</v>
      </c>
      <c r="J57" s="8">
        <f t="shared" si="5"/>
        <v>6.882352941176471</v>
      </c>
      <c r="K57" s="8">
        <f t="shared" si="6"/>
        <v>4.0949999999999998</v>
      </c>
      <c r="L57" s="8">
        <v>35.235998200000004</v>
      </c>
      <c r="M57" s="8">
        <v>90.256562399999993</v>
      </c>
      <c r="N57" s="8">
        <v>32.5</v>
      </c>
      <c r="O57" s="8">
        <v>19.5023062</v>
      </c>
      <c r="P57" s="8">
        <f t="shared" si="11"/>
        <v>5.1197604222222228</v>
      </c>
      <c r="Q57" s="8">
        <f t="shared" si="12"/>
        <v>13.114201374358972</v>
      </c>
      <c r="R57" s="8">
        <f t="shared" si="13"/>
        <v>14.483836610941179</v>
      </c>
      <c r="S57" s="8">
        <f t="shared" si="14"/>
        <v>59.214535306764695</v>
      </c>
      <c r="T57" s="8">
        <f t="shared" si="7"/>
        <v>47.269444444444446</v>
      </c>
      <c r="U57" s="8">
        <f t="shared" si="8"/>
        <v>9.1500067440143358</v>
      </c>
      <c r="V57" s="8">
        <f t="shared" si="9"/>
        <v>5.1660556944798666</v>
      </c>
      <c r="W57" s="8">
        <f t="shared" si="10"/>
        <v>13.948497854077253</v>
      </c>
    </row>
    <row r="58" spans="1:23" x14ac:dyDescent="0.25">
      <c r="A58" s="1" t="s">
        <v>138</v>
      </c>
      <c r="B58" s="1">
        <v>3128.04</v>
      </c>
      <c r="C58" s="1" t="s">
        <v>47</v>
      </c>
      <c r="D58" s="1" t="s">
        <v>178</v>
      </c>
      <c r="E58" s="8">
        <v>2.5</v>
      </c>
      <c r="F58" s="8">
        <v>0.09</v>
      </c>
      <c r="G58" s="8">
        <v>13.26</v>
      </c>
      <c r="H58" s="8">
        <v>4.96</v>
      </c>
      <c r="I58" s="8">
        <f t="shared" si="4"/>
        <v>6.9718309859154934E-2</v>
      </c>
      <c r="J58" s="8">
        <f t="shared" si="5"/>
        <v>7.02</v>
      </c>
      <c r="K58" s="8">
        <f t="shared" si="6"/>
        <v>3.472</v>
      </c>
      <c r="L58" s="8">
        <v>40.905937899999998</v>
      </c>
      <c r="M58" s="8">
        <v>87.657925199999994</v>
      </c>
      <c r="N58" s="8">
        <v>28.3</v>
      </c>
      <c r="O58" s="8">
        <v>20.403114000000002</v>
      </c>
      <c r="P58" s="8">
        <f t="shared" si="11"/>
        <v>5.8270566809116806</v>
      </c>
      <c r="Q58" s="8">
        <f t="shared" si="12"/>
        <v>12.486883931623932</v>
      </c>
      <c r="R58" s="8">
        <f t="shared" si="13"/>
        <v>19.738733079159999</v>
      </c>
      <c r="S58" s="8">
        <f t="shared" si="14"/>
        <v>55.995057564899994</v>
      </c>
      <c r="T58" s="8">
        <f t="shared" si="7"/>
        <v>40.353703703703708</v>
      </c>
      <c r="U58" s="8">
        <f t="shared" si="8"/>
        <v>9.3849449103942657</v>
      </c>
      <c r="V58" s="8">
        <f t="shared" si="9"/>
        <v>4.299833839089465</v>
      </c>
      <c r="W58" s="8">
        <f t="shared" si="10"/>
        <v>11.32</v>
      </c>
    </row>
    <row r="59" spans="1:23" x14ac:dyDescent="0.25">
      <c r="A59" s="1" t="s">
        <v>139</v>
      </c>
      <c r="B59" s="1">
        <v>3131.03</v>
      </c>
      <c r="C59" s="1" t="s">
        <v>47</v>
      </c>
      <c r="D59" s="1" t="s">
        <v>178</v>
      </c>
      <c r="E59" s="8">
        <v>3.49</v>
      </c>
      <c r="F59" s="8">
        <v>8.1000000000000003E-2</v>
      </c>
      <c r="G59" s="8">
        <v>13.31</v>
      </c>
      <c r="H59" s="8">
        <v>5.91</v>
      </c>
      <c r="I59" s="8">
        <f t="shared" si="4"/>
        <v>6.2746478873239434E-2</v>
      </c>
      <c r="J59" s="8">
        <f t="shared" si="5"/>
        <v>7.0464705882352945</v>
      </c>
      <c r="K59" s="8">
        <f t="shared" si="6"/>
        <v>4.1370000000000005</v>
      </c>
      <c r="L59" s="8">
        <v>40.644880700000002</v>
      </c>
      <c r="M59" s="8">
        <v>67.983198399999992</v>
      </c>
      <c r="N59" s="8">
        <v>41</v>
      </c>
      <c r="O59" s="8">
        <v>29.170598500000001</v>
      </c>
      <c r="P59" s="8">
        <f t="shared" si="11"/>
        <v>5.7681189740378995</v>
      </c>
      <c r="Q59" s="8">
        <f t="shared" si="12"/>
        <v>9.6478368211035956</v>
      </c>
      <c r="R59" s="8">
        <f t="shared" si="13"/>
        <v>19.397859873048233</v>
      </c>
      <c r="S59" s="8">
        <f t="shared" si="14"/>
        <v>36.200938353002933</v>
      </c>
      <c r="T59" s="8">
        <f t="shared" si="7"/>
        <v>58.243342516069788</v>
      </c>
      <c r="U59" s="8">
        <f t="shared" si="8"/>
        <v>13.367373405462246</v>
      </c>
      <c r="V59" s="8">
        <f t="shared" si="9"/>
        <v>4.3571269201075875</v>
      </c>
      <c r="W59" s="8">
        <f t="shared" si="10"/>
        <v>11.747851002865328</v>
      </c>
    </row>
    <row r="60" spans="1:23" x14ac:dyDescent="0.25">
      <c r="A60" s="1" t="s">
        <v>140</v>
      </c>
      <c r="B60" s="1">
        <v>3132.07</v>
      </c>
      <c r="C60" s="1" t="s">
        <v>47</v>
      </c>
      <c r="D60" s="1" t="s">
        <v>178</v>
      </c>
      <c r="E60" s="8">
        <v>3.44</v>
      </c>
      <c r="F60" s="8">
        <v>9.0999999999999998E-2</v>
      </c>
      <c r="G60" s="8">
        <v>13.22</v>
      </c>
      <c r="H60" s="8">
        <v>5.39</v>
      </c>
      <c r="I60" s="8">
        <f t="shared" si="4"/>
        <v>7.0492957746478874E-2</v>
      </c>
      <c r="J60" s="8">
        <f t="shared" si="5"/>
        <v>6.9988235294117649</v>
      </c>
      <c r="K60" s="8">
        <f t="shared" si="6"/>
        <v>3.7729999999999997</v>
      </c>
      <c r="L60" s="8">
        <v>51.720674000000002</v>
      </c>
      <c r="M60" s="8">
        <v>115.84172239999999</v>
      </c>
      <c r="N60" s="8">
        <v>35.700000000000003</v>
      </c>
      <c r="O60" s="8">
        <v>23.535446</v>
      </c>
      <c r="P60" s="8">
        <f t="shared" si="11"/>
        <v>7.389909715918642</v>
      </c>
      <c r="Q60" s="8">
        <f t="shared" si="12"/>
        <v>16.551599267103715</v>
      </c>
      <c r="R60" s="8">
        <f t="shared" si="13"/>
        <v>30.617321984049411</v>
      </c>
      <c r="S60" s="8">
        <f t="shared" si="14"/>
        <v>84.274368694417646</v>
      </c>
      <c r="T60" s="8">
        <f t="shared" si="7"/>
        <v>51.059581442259201</v>
      </c>
      <c r="U60" s="8">
        <f t="shared" si="8"/>
        <v>10.858498435139547</v>
      </c>
      <c r="V60" s="8">
        <f t="shared" si="9"/>
        <v>4.7022690795831954</v>
      </c>
      <c r="W60" s="8">
        <f t="shared" si="10"/>
        <v>10.377906976744187</v>
      </c>
    </row>
    <row r="61" spans="1:23" x14ac:dyDescent="0.25">
      <c r="A61" s="1" t="s">
        <v>141</v>
      </c>
      <c r="B61" s="1">
        <v>3134</v>
      </c>
      <c r="C61" s="1" t="s">
        <v>47</v>
      </c>
      <c r="D61" s="1" t="s">
        <v>178</v>
      </c>
      <c r="E61" s="8">
        <v>2.11</v>
      </c>
      <c r="F61" s="8">
        <v>8.2000000000000003E-2</v>
      </c>
      <c r="G61" s="8">
        <v>17.82</v>
      </c>
      <c r="H61" s="8">
        <v>4.41</v>
      </c>
      <c r="I61" s="8">
        <f t="shared" si="4"/>
        <v>6.3521126760563373E-2</v>
      </c>
      <c r="J61" s="8">
        <f t="shared" si="5"/>
        <v>9.4341176470588231</v>
      </c>
      <c r="K61" s="8">
        <f t="shared" si="6"/>
        <v>3.0870000000000002</v>
      </c>
      <c r="L61" s="8">
        <v>28.726126600000001</v>
      </c>
      <c r="M61" s="8">
        <v>42.551455600000004</v>
      </c>
      <c r="N61" s="8">
        <v>15.8</v>
      </c>
      <c r="O61" s="8">
        <v>16.114756499999999</v>
      </c>
      <c r="P61" s="8">
        <f t="shared" si="11"/>
        <v>3.0449192679885275</v>
      </c>
      <c r="Q61" s="8">
        <f t="shared" si="12"/>
        <v>4.5103800049881535</v>
      </c>
      <c r="R61" s="8">
        <f t="shared" si="13"/>
        <v>0.27970202176706138</v>
      </c>
      <c r="S61" s="8">
        <f t="shared" si="14"/>
        <v>-1.1176126690770616E-10</v>
      </c>
      <c r="T61" s="8">
        <f t="shared" si="7"/>
        <v>16.764471879286695</v>
      </c>
      <c r="U61" s="8">
        <f t="shared" si="8"/>
        <v>5.5156264227399436</v>
      </c>
      <c r="V61" s="8">
        <f t="shared" si="9"/>
        <v>3.0394502082609818</v>
      </c>
      <c r="W61" s="8">
        <f t="shared" si="10"/>
        <v>7.488151658767773</v>
      </c>
    </row>
    <row r="62" spans="1:23" x14ac:dyDescent="0.25">
      <c r="A62" s="1" t="s">
        <v>142</v>
      </c>
      <c r="B62" s="1">
        <v>3135.7</v>
      </c>
      <c r="C62" s="1" t="s">
        <v>47</v>
      </c>
      <c r="D62" s="1" t="s">
        <v>178</v>
      </c>
      <c r="E62" s="8">
        <v>2.54</v>
      </c>
      <c r="F62" s="8">
        <v>9.8000000000000004E-2</v>
      </c>
      <c r="G62" s="8">
        <v>12.69</v>
      </c>
      <c r="H62" s="8">
        <v>5.36</v>
      </c>
      <c r="I62" s="8">
        <f t="shared" si="4"/>
        <v>7.591549295774648E-2</v>
      </c>
      <c r="J62" s="8">
        <f t="shared" si="5"/>
        <v>6.7182352941176466</v>
      </c>
      <c r="K62" s="8">
        <f t="shared" si="6"/>
        <v>3.7520000000000002</v>
      </c>
      <c r="L62" s="8">
        <v>40.927213199999997</v>
      </c>
      <c r="M62" s="8">
        <v>44.681320800000002</v>
      </c>
      <c r="N62" s="8">
        <v>13</v>
      </c>
      <c r="O62" s="8">
        <v>10.4292289</v>
      </c>
      <c r="P62" s="8">
        <f t="shared" si="11"/>
        <v>6.091958886262149</v>
      </c>
      <c r="Q62" s="8">
        <f t="shared" si="12"/>
        <v>6.6507525925925934</v>
      </c>
      <c r="R62" s="8">
        <f t="shared" si="13"/>
        <v>20.669910848834114</v>
      </c>
      <c r="S62" s="8">
        <f t="shared" si="14"/>
        <v>14.379526660526473</v>
      </c>
      <c r="T62" s="8">
        <f t="shared" si="7"/>
        <v>19.369669906312932</v>
      </c>
      <c r="U62" s="8">
        <f t="shared" si="8"/>
        <v>5.012672981895264</v>
      </c>
      <c r="V62" s="8">
        <f t="shared" si="9"/>
        <v>3.864139946146929</v>
      </c>
      <c r="W62" s="8">
        <f t="shared" si="10"/>
        <v>5.1181102362204722</v>
      </c>
    </row>
    <row r="63" spans="1:23" x14ac:dyDescent="0.25">
      <c r="A63" s="1" t="s">
        <v>143</v>
      </c>
      <c r="B63" s="1">
        <v>3139.89</v>
      </c>
      <c r="C63" s="1" t="s">
        <v>47</v>
      </c>
      <c r="D63" s="1" t="s">
        <v>178</v>
      </c>
      <c r="E63" s="8">
        <v>1.24</v>
      </c>
      <c r="F63" s="8">
        <v>0.16500000000000001</v>
      </c>
      <c r="G63" s="8">
        <v>12.45</v>
      </c>
      <c r="H63" s="8">
        <v>5.87</v>
      </c>
      <c r="I63" s="8">
        <f t="shared" si="4"/>
        <v>0.12781690140845073</v>
      </c>
      <c r="J63" s="8">
        <f t="shared" si="5"/>
        <v>6.591176470588235</v>
      </c>
      <c r="K63" s="8">
        <f t="shared" si="6"/>
        <v>4.109</v>
      </c>
      <c r="L63" s="8">
        <v>36.504799500000004</v>
      </c>
      <c r="M63" s="8">
        <v>45.568120999999998</v>
      </c>
      <c r="N63" s="8">
        <v>13.6</v>
      </c>
      <c r="O63" s="8">
        <v>7.4745038000000008</v>
      </c>
      <c r="P63" s="8">
        <f t="shared" si="11"/>
        <v>5.5384345515394919</v>
      </c>
      <c r="Q63" s="8">
        <f t="shared" si="12"/>
        <v>6.9135034091923249</v>
      </c>
      <c r="R63" s="8">
        <f t="shared" si="13"/>
        <v>16.630613978170594</v>
      </c>
      <c r="S63" s="8">
        <f t="shared" si="14"/>
        <v>15.839410437632353</v>
      </c>
      <c r="T63" s="8">
        <f t="shared" si="7"/>
        <v>20.654279339580544</v>
      </c>
      <c r="U63" s="8">
        <f t="shared" si="8"/>
        <v>3.6617763142779003</v>
      </c>
      <c r="V63" s="8">
        <f t="shared" si="9"/>
        <v>5.6405082033672924</v>
      </c>
      <c r="W63" s="8">
        <f t="shared" si="10"/>
        <v>10.96774193548387</v>
      </c>
    </row>
    <row r="64" spans="1:23" x14ac:dyDescent="0.25">
      <c r="A64" s="1" t="s">
        <v>144</v>
      </c>
      <c r="B64" s="1">
        <v>3144.47</v>
      </c>
      <c r="C64" s="1" t="s">
        <v>47</v>
      </c>
      <c r="D64" s="1" t="s">
        <v>178</v>
      </c>
      <c r="E64" s="8">
        <v>1.73</v>
      </c>
      <c r="F64" s="8">
        <v>9.4E-2</v>
      </c>
      <c r="G64" s="8">
        <v>13.75</v>
      </c>
      <c r="H64" s="8">
        <v>6.34</v>
      </c>
      <c r="I64" s="8">
        <f t="shared" si="4"/>
        <v>7.2816901408450707E-2</v>
      </c>
      <c r="J64" s="8">
        <f t="shared" si="5"/>
        <v>7.2794117647058822</v>
      </c>
      <c r="K64" s="8">
        <f t="shared" si="6"/>
        <v>4.4379999999999997</v>
      </c>
      <c r="L64" s="8">
        <v>42.897585400000004</v>
      </c>
      <c r="M64" s="8">
        <v>108.124527</v>
      </c>
      <c r="N64" s="8">
        <v>18.8</v>
      </c>
      <c r="O64" s="8">
        <v>11.508899700000001</v>
      </c>
      <c r="P64" s="8">
        <f t="shared" si="11"/>
        <v>5.8930016307070714</v>
      </c>
      <c r="Q64" s="8">
        <f t="shared" si="12"/>
        <v>14.853470375757576</v>
      </c>
      <c r="R64" s="8">
        <f t="shared" si="13"/>
        <v>20.948183719264708</v>
      </c>
      <c r="S64" s="8">
        <f t="shared" si="14"/>
        <v>75.291613728308818</v>
      </c>
      <c r="T64" s="8">
        <f t="shared" si="7"/>
        <v>25.85208888888889</v>
      </c>
      <c r="U64" s="8">
        <f t="shared" si="8"/>
        <v>5.1051664045591405</v>
      </c>
      <c r="V64" s="8">
        <f t="shared" si="9"/>
        <v>5.0639071952290964</v>
      </c>
      <c r="W64" s="8">
        <f t="shared" si="10"/>
        <v>10.867052023121389</v>
      </c>
    </row>
    <row r="65" spans="1:23" x14ac:dyDescent="0.25">
      <c r="A65" s="1" t="s">
        <v>145</v>
      </c>
      <c r="B65" s="1">
        <v>3145.5</v>
      </c>
      <c r="C65" s="1" t="s">
        <v>47</v>
      </c>
      <c r="D65" s="1" t="s">
        <v>178</v>
      </c>
      <c r="E65" s="8">
        <v>1.73</v>
      </c>
      <c r="F65" s="8">
        <v>8.7999999999999995E-2</v>
      </c>
      <c r="G65" s="8">
        <v>13.7</v>
      </c>
      <c r="H65" s="8">
        <v>5.87</v>
      </c>
      <c r="I65" s="8">
        <f t="shared" si="4"/>
        <v>6.816901408450704E-2</v>
      </c>
      <c r="J65" s="8">
        <f t="shared" si="5"/>
        <v>7.2529411764705882</v>
      </c>
      <c r="K65" s="8">
        <f t="shared" si="6"/>
        <v>4.109</v>
      </c>
      <c r="L65" s="8">
        <v>34.972366100000002</v>
      </c>
      <c r="M65" s="8">
        <v>70.331147099999995</v>
      </c>
      <c r="N65" s="8">
        <v>14.3</v>
      </c>
      <c r="O65" s="8">
        <v>9.090978999999999</v>
      </c>
      <c r="P65" s="8">
        <f t="shared" si="11"/>
        <v>4.821818521492296</v>
      </c>
      <c r="Q65" s="8">
        <f t="shared" si="12"/>
        <v>9.6969140364963504</v>
      </c>
      <c r="R65" s="8">
        <f t="shared" si="13"/>
        <v>13.102780425376473</v>
      </c>
      <c r="S65" s="8">
        <f t="shared" si="14"/>
        <v>37.61762624020588</v>
      </c>
      <c r="T65" s="8">
        <f t="shared" si="7"/>
        <v>19.735855636658556</v>
      </c>
      <c r="U65" s="8">
        <f t="shared" si="8"/>
        <v>4.0473324868011398</v>
      </c>
      <c r="V65" s="8">
        <f t="shared" si="9"/>
        <v>4.8762625015413645</v>
      </c>
      <c r="W65" s="8">
        <f t="shared" si="10"/>
        <v>8.2658959537572265</v>
      </c>
    </row>
    <row r="66" spans="1:23" x14ac:dyDescent="0.25">
      <c r="A66" s="1" t="s">
        <v>146</v>
      </c>
      <c r="B66" s="1">
        <v>3150.58</v>
      </c>
      <c r="C66" s="1" t="s">
        <v>47</v>
      </c>
      <c r="D66" s="1" t="s">
        <v>178</v>
      </c>
      <c r="E66" s="8">
        <v>1.41</v>
      </c>
      <c r="F66" s="8">
        <v>0.108</v>
      </c>
      <c r="G66" s="8">
        <v>12.64</v>
      </c>
      <c r="H66" s="8">
        <v>5.0599999999999996</v>
      </c>
      <c r="I66" s="8">
        <f t="shared" si="4"/>
        <v>8.3661971830985907E-2</v>
      </c>
      <c r="J66" s="8">
        <f t="shared" si="5"/>
        <v>6.6917647058823535</v>
      </c>
      <c r="K66" s="8">
        <f t="shared" si="6"/>
        <v>3.5419999999999994</v>
      </c>
      <c r="L66" s="8">
        <v>33.121164499999999</v>
      </c>
      <c r="M66" s="8">
        <v>47.581355300000006</v>
      </c>
      <c r="N66" s="8">
        <v>8.15</v>
      </c>
      <c r="O66" s="8">
        <v>6.7969252999999998</v>
      </c>
      <c r="P66" s="8">
        <f t="shared" ref="P66:P92" si="15">L66/J66</f>
        <v>4.94954110847398</v>
      </c>
      <c r="Q66" s="8">
        <f t="shared" ref="Q66:Q92" si="16">M66/J66</f>
        <v>7.1104346000351617</v>
      </c>
      <c r="R66" s="8">
        <f t="shared" ref="R66:R92" si="17">L66-J66*3.015271342</f>
        <v>12.943678154945879</v>
      </c>
      <c r="S66" s="8">
        <f t="shared" ref="S66:S92" si="18">M66-J66*4.510380005</f>
        <v>17.398953572423533</v>
      </c>
      <c r="T66" s="8">
        <f t="shared" si="7"/>
        <v>12.191328234880448</v>
      </c>
      <c r="U66" s="8">
        <f t="shared" si="8"/>
        <v>3.2797762644078077</v>
      </c>
      <c r="V66" s="8">
        <f t="shared" si="9"/>
        <v>3.7171219168761498</v>
      </c>
      <c r="W66" s="8">
        <f t="shared" si="10"/>
        <v>5.7801418439716317</v>
      </c>
    </row>
    <row r="67" spans="1:23" x14ac:dyDescent="0.25">
      <c r="A67" s="1" t="s">
        <v>147</v>
      </c>
      <c r="B67" s="1">
        <v>3152.3</v>
      </c>
      <c r="C67" s="1" t="s">
        <v>47</v>
      </c>
      <c r="D67" s="1" t="s">
        <v>178</v>
      </c>
      <c r="E67" s="8">
        <v>1.24</v>
      </c>
      <c r="F67" s="8">
        <v>0.113</v>
      </c>
      <c r="G67" s="8">
        <v>12.95</v>
      </c>
      <c r="H67" s="8">
        <v>5.24</v>
      </c>
      <c r="I67" s="8">
        <f t="shared" ref="I67:I92" si="19">F67*55/71</f>
        <v>8.7535211267605634E-2</v>
      </c>
      <c r="J67" s="8">
        <f t="shared" ref="J67:J92" si="20">G67*54/102</f>
        <v>6.8558823529411761</v>
      </c>
      <c r="K67" s="8">
        <f t="shared" ref="K67:K92" si="21">H67*112/160</f>
        <v>3.6680000000000001</v>
      </c>
      <c r="L67" s="8">
        <v>35.898569700000003</v>
      </c>
      <c r="M67" s="8">
        <v>60.948239000000001</v>
      </c>
      <c r="N67" s="8">
        <v>11</v>
      </c>
      <c r="O67" s="8">
        <v>6.2020660999999997</v>
      </c>
      <c r="P67" s="8">
        <f t="shared" si="15"/>
        <v>5.2361706126126135</v>
      </c>
      <c r="Q67" s="8">
        <f t="shared" si="16"/>
        <v>8.8899190304590316</v>
      </c>
      <c r="R67" s="8">
        <f t="shared" si="17"/>
        <v>15.226224117052944</v>
      </c>
      <c r="S67" s="8">
        <f t="shared" si="18"/>
        <v>30.025604318661767</v>
      </c>
      <c r="T67" s="8">
        <f t="shared" ref="T67:T92" si="22">(N67/J67)/(1/10.01)</f>
        <v>16.060660660660659</v>
      </c>
      <c r="U67" s="8">
        <f t="shared" ref="U67:U92" si="23">(O67/J67)/(3.1/10.01)</f>
        <v>2.9210932266007941</v>
      </c>
      <c r="V67" s="8">
        <f t="shared" ref="V67:V92" si="24">T67/U67</f>
        <v>5.4981677799274022</v>
      </c>
      <c r="W67" s="8">
        <f t="shared" ref="W67:W92" si="25">N67/E67</f>
        <v>8.870967741935484</v>
      </c>
    </row>
    <row r="68" spans="1:23" x14ac:dyDescent="0.25">
      <c r="A68" s="1" t="s">
        <v>148</v>
      </c>
      <c r="B68" s="1">
        <v>3158.59</v>
      </c>
      <c r="C68" s="1" t="s">
        <v>47</v>
      </c>
      <c r="D68" s="1" t="s">
        <v>178</v>
      </c>
      <c r="E68" s="8">
        <v>1.39</v>
      </c>
      <c r="F68" s="8">
        <v>7.9000000000000001E-2</v>
      </c>
      <c r="G68" s="8">
        <v>14.56</v>
      </c>
      <c r="H68" s="8">
        <v>6.66</v>
      </c>
      <c r="I68" s="8">
        <f t="shared" si="19"/>
        <v>6.1197183098591547E-2</v>
      </c>
      <c r="J68" s="8">
        <f t="shared" si="20"/>
        <v>7.7082352941176469</v>
      </c>
      <c r="K68" s="8">
        <f t="shared" si="21"/>
        <v>4.6620000000000008</v>
      </c>
      <c r="L68" s="8">
        <v>46.8704429</v>
      </c>
      <c r="M68" s="8">
        <v>77.416768500000003</v>
      </c>
      <c r="N68" s="8">
        <v>138</v>
      </c>
      <c r="O68" s="8">
        <v>16.155935899999999</v>
      </c>
      <c r="P68" s="8">
        <f t="shared" si="15"/>
        <v>6.0805672260378509</v>
      </c>
      <c r="Q68" s="8">
        <f t="shared" si="16"/>
        <v>10.043384191849817</v>
      </c>
      <c r="R68" s="8">
        <f t="shared" si="17"/>
        <v>23.628021920254117</v>
      </c>
      <c r="S68" s="8">
        <f t="shared" si="18"/>
        <v>42.649698155576473</v>
      </c>
      <c r="T68" s="8">
        <f t="shared" si="22"/>
        <v>179.20833333333334</v>
      </c>
      <c r="U68" s="8">
        <f t="shared" si="23"/>
        <v>6.767831571012545</v>
      </c>
      <c r="V68" s="8">
        <f t="shared" si="24"/>
        <v>26.479431624880366</v>
      </c>
      <c r="W68" s="8">
        <f t="shared" si="25"/>
        <v>99.280575539568346</v>
      </c>
    </row>
    <row r="69" spans="1:23" x14ac:dyDescent="0.25">
      <c r="A69" s="1" t="s">
        <v>149</v>
      </c>
      <c r="B69" s="1">
        <v>3160.66</v>
      </c>
      <c r="C69" s="1" t="s">
        <v>47</v>
      </c>
      <c r="D69" s="1" t="s">
        <v>178</v>
      </c>
      <c r="E69" s="8">
        <v>1.36</v>
      </c>
      <c r="F69" s="8">
        <v>0.11</v>
      </c>
      <c r="G69" s="8">
        <v>13.79</v>
      </c>
      <c r="H69" s="8">
        <v>6.18</v>
      </c>
      <c r="I69" s="8">
        <f t="shared" si="19"/>
        <v>8.52112676056338E-2</v>
      </c>
      <c r="J69" s="8">
        <f t="shared" si="20"/>
        <v>7.3005882352941169</v>
      </c>
      <c r="K69" s="8">
        <f t="shared" si="21"/>
        <v>4.3259999999999996</v>
      </c>
      <c r="L69" s="8">
        <v>37.689703000000002</v>
      </c>
      <c r="M69" s="8">
        <v>60.010549700000006</v>
      </c>
      <c r="N69" s="8">
        <v>13.5</v>
      </c>
      <c r="O69" s="8">
        <v>8.3396304000000008</v>
      </c>
      <c r="P69" s="8">
        <f t="shared" si="15"/>
        <v>5.1625570139392485</v>
      </c>
      <c r="Q69" s="8">
        <f t="shared" si="16"/>
        <v>8.2199608806703743</v>
      </c>
      <c r="R69" s="8">
        <f t="shared" si="17"/>
        <v>15.676448514375299</v>
      </c>
      <c r="S69" s="8">
        <f t="shared" si="18"/>
        <v>27.082122498791186</v>
      </c>
      <c r="T69" s="8">
        <f t="shared" si="22"/>
        <v>18.51015228426396</v>
      </c>
      <c r="U69" s="8">
        <f t="shared" si="23"/>
        <v>3.6885980573112827</v>
      </c>
      <c r="V69" s="8">
        <f t="shared" si="24"/>
        <v>5.0182080011603389</v>
      </c>
      <c r="W69" s="8">
        <f t="shared" si="25"/>
        <v>9.9264705882352935</v>
      </c>
    </row>
    <row r="70" spans="1:23" x14ac:dyDescent="0.25">
      <c r="A70" s="1" t="s">
        <v>150</v>
      </c>
      <c r="B70" s="1">
        <v>3162.9</v>
      </c>
      <c r="C70" s="1" t="s">
        <v>47</v>
      </c>
      <c r="D70" s="1" t="s">
        <v>178</v>
      </c>
      <c r="E70" s="8">
        <v>1.55</v>
      </c>
      <c r="F70" s="8">
        <v>8.2000000000000003E-2</v>
      </c>
      <c r="G70" s="8">
        <v>14.15</v>
      </c>
      <c r="H70" s="8">
        <v>6.51</v>
      </c>
      <c r="I70" s="8">
        <f t="shared" si="19"/>
        <v>6.3521126760563373E-2</v>
      </c>
      <c r="J70" s="8">
        <f t="shared" si="20"/>
        <v>7.4911764705882353</v>
      </c>
      <c r="K70" s="8">
        <f t="shared" si="21"/>
        <v>4.5570000000000004</v>
      </c>
      <c r="L70" s="8">
        <v>45.412320399999999</v>
      </c>
      <c r="M70" s="8">
        <v>98.439358999999996</v>
      </c>
      <c r="N70" s="8">
        <v>20.3</v>
      </c>
      <c r="O70" s="8">
        <v>12.663661400000001</v>
      </c>
      <c r="P70" s="8">
        <f t="shared" si="15"/>
        <v>6.0621079450333726</v>
      </c>
      <c r="Q70" s="8">
        <f t="shared" si="16"/>
        <v>13.140707522575578</v>
      </c>
      <c r="R70" s="8">
        <f t="shared" si="17"/>
        <v>22.824390670370587</v>
      </c>
      <c r="S70" s="8">
        <f t="shared" si="18"/>
        <v>64.651306433132348</v>
      </c>
      <c r="T70" s="8">
        <f t="shared" si="22"/>
        <v>27.125645857872005</v>
      </c>
      <c r="U70" s="8">
        <f t="shared" si="23"/>
        <v>5.458604710001647</v>
      </c>
      <c r="V70" s="8">
        <f t="shared" si="24"/>
        <v>4.9693369091501447</v>
      </c>
      <c r="W70" s="8">
        <f t="shared" si="25"/>
        <v>13.096774193548388</v>
      </c>
    </row>
    <row r="71" spans="1:23" x14ac:dyDescent="0.25">
      <c r="A71" s="1" t="s">
        <v>151</v>
      </c>
      <c r="B71" s="1">
        <v>3168</v>
      </c>
      <c r="C71" s="1" t="s">
        <v>47</v>
      </c>
      <c r="D71" s="1" t="s">
        <v>178</v>
      </c>
      <c r="E71" s="8">
        <v>0.21</v>
      </c>
      <c r="F71" s="8">
        <v>0.10100000000000001</v>
      </c>
      <c r="G71" s="8">
        <v>11.6</v>
      </c>
      <c r="H71" s="8">
        <v>4.71</v>
      </c>
      <c r="I71" s="8">
        <f t="shared" si="19"/>
        <v>7.8239436619718314E-2</v>
      </c>
      <c r="J71" s="8">
        <f t="shared" si="20"/>
        <v>6.1411764705882348</v>
      </c>
      <c r="K71" s="8">
        <f t="shared" si="21"/>
        <v>3.2969999999999997</v>
      </c>
      <c r="L71" s="8">
        <v>20.080220600000001</v>
      </c>
      <c r="M71" s="8">
        <v>28.7057897</v>
      </c>
      <c r="N71" s="8">
        <v>1.18</v>
      </c>
      <c r="O71" s="8">
        <v>2.8097457000000001</v>
      </c>
      <c r="P71" s="8">
        <f t="shared" si="15"/>
        <v>3.2697677222222228</v>
      </c>
      <c r="Q71" s="8">
        <f t="shared" si="16"/>
        <v>4.6743144147509579</v>
      </c>
      <c r="R71" s="8">
        <f t="shared" si="17"/>
        <v>1.5629071820705889</v>
      </c>
      <c r="S71" s="8">
        <f t="shared" si="18"/>
        <v>1.0067501398823566</v>
      </c>
      <c r="T71" s="8">
        <f t="shared" si="22"/>
        <v>1.9233773946360155</v>
      </c>
      <c r="U71" s="8">
        <f t="shared" si="23"/>
        <v>1.4773650530496849</v>
      </c>
      <c r="V71" s="8">
        <f t="shared" si="24"/>
        <v>1.3018971788087443</v>
      </c>
      <c r="W71" s="8">
        <f t="shared" si="25"/>
        <v>5.6190476190476186</v>
      </c>
    </row>
    <row r="72" spans="1:23" x14ac:dyDescent="0.25">
      <c r="A72" s="1" t="s">
        <v>152</v>
      </c>
      <c r="B72" s="1">
        <v>3175.1</v>
      </c>
      <c r="C72" s="1" t="s">
        <v>47</v>
      </c>
      <c r="D72" s="1" t="s">
        <v>52</v>
      </c>
      <c r="E72" s="8">
        <v>0.98</v>
      </c>
      <c r="F72" s="8">
        <v>7.0999999999999994E-2</v>
      </c>
      <c r="G72" s="8">
        <v>13.98</v>
      </c>
      <c r="H72" s="8">
        <v>6.07</v>
      </c>
      <c r="I72" s="8">
        <f t="shared" si="19"/>
        <v>5.5E-2</v>
      </c>
      <c r="J72" s="8">
        <f t="shared" si="20"/>
        <v>7.4011764705882364</v>
      </c>
      <c r="K72" s="8">
        <f t="shared" si="21"/>
        <v>4.2490000000000006</v>
      </c>
      <c r="L72" s="8">
        <v>41.077986599999996</v>
      </c>
      <c r="M72" s="8">
        <v>71.6707167</v>
      </c>
      <c r="N72" s="8">
        <v>12.6</v>
      </c>
      <c r="O72" s="8">
        <v>9.2183806999999991</v>
      </c>
      <c r="P72" s="8">
        <f t="shared" si="15"/>
        <v>5.5501968860276572</v>
      </c>
      <c r="Q72" s="8">
        <f t="shared" si="16"/>
        <v>9.6836924487362879</v>
      </c>
      <c r="R72" s="8">
        <f t="shared" si="17"/>
        <v>18.761431291150579</v>
      </c>
      <c r="S72" s="8">
        <f t="shared" si="18"/>
        <v>38.28859833358235</v>
      </c>
      <c r="T72" s="8">
        <f t="shared" si="22"/>
        <v>17.041344778254643</v>
      </c>
      <c r="U72" s="8">
        <f t="shared" si="23"/>
        <v>4.0218536560652431</v>
      </c>
      <c r="V72" s="8">
        <f t="shared" si="24"/>
        <v>4.2371866894149859</v>
      </c>
      <c r="W72" s="8">
        <f t="shared" si="25"/>
        <v>12.857142857142858</v>
      </c>
    </row>
    <row r="73" spans="1:23" x14ac:dyDescent="0.25">
      <c r="A73" s="1" t="s">
        <v>153</v>
      </c>
      <c r="B73" s="1">
        <v>3175.74</v>
      </c>
      <c r="C73" s="1" t="s">
        <v>47</v>
      </c>
      <c r="D73" s="1" t="s">
        <v>52</v>
      </c>
      <c r="E73" s="8">
        <v>5</v>
      </c>
      <c r="F73" s="8">
        <v>0.05</v>
      </c>
      <c r="G73" s="8">
        <v>13.22</v>
      </c>
      <c r="H73" s="8">
        <v>5.47</v>
      </c>
      <c r="I73" s="8">
        <f t="shared" si="19"/>
        <v>3.873239436619718E-2</v>
      </c>
      <c r="J73" s="8">
        <f t="shared" si="20"/>
        <v>6.9988235294117649</v>
      </c>
      <c r="K73" s="8">
        <f t="shared" si="21"/>
        <v>3.8289999999999997</v>
      </c>
      <c r="L73" s="8">
        <v>64.364608200000006</v>
      </c>
      <c r="M73" s="8">
        <v>192.46551840000001</v>
      </c>
      <c r="N73" s="8">
        <v>138</v>
      </c>
      <c r="O73" s="8">
        <v>50.559733600000001</v>
      </c>
      <c r="P73" s="8">
        <f t="shared" si="15"/>
        <v>9.196489657085225</v>
      </c>
      <c r="Q73" s="8">
        <f t="shared" si="16"/>
        <v>27.499695854765505</v>
      </c>
      <c r="R73" s="8">
        <f t="shared" si="17"/>
        <v>43.261256184049415</v>
      </c>
      <c r="S73" s="8">
        <f t="shared" si="18"/>
        <v>160.89816469441766</v>
      </c>
      <c r="T73" s="8">
        <f t="shared" si="22"/>
        <v>197.37317196167425</v>
      </c>
      <c r="U73" s="8">
        <f t="shared" si="23"/>
        <v>23.326636265005231</v>
      </c>
      <c r="V73" s="8">
        <f t="shared" si="24"/>
        <v>8.4612787595858698</v>
      </c>
      <c r="W73" s="8">
        <f t="shared" si="25"/>
        <v>27.6</v>
      </c>
    </row>
    <row r="74" spans="1:23" x14ac:dyDescent="0.25">
      <c r="A74" s="1" t="s">
        <v>154</v>
      </c>
      <c r="B74" s="1">
        <v>3179.9</v>
      </c>
      <c r="C74" s="1" t="s">
        <v>47</v>
      </c>
      <c r="D74" s="1" t="s">
        <v>177</v>
      </c>
      <c r="E74" s="8">
        <v>1.23</v>
      </c>
      <c r="F74" s="8">
        <v>0.106</v>
      </c>
      <c r="G74" s="8">
        <v>14.33</v>
      </c>
      <c r="H74" s="8">
        <v>6.61</v>
      </c>
      <c r="I74" s="8">
        <f t="shared" si="19"/>
        <v>8.2112676056338027E-2</v>
      </c>
      <c r="J74" s="8">
        <f t="shared" si="20"/>
        <v>7.5864705882352945</v>
      </c>
      <c r="K74" s="8">
        <f t="shared" si="21"/>
        <v>4.6270000000000007</v>
      </c>
      <c r="L74" s="8">
        <v>44.798894900000001</v>
      </c>
      <c r="M74" s="8">
        <v>92.037436600000007</v>
      </c>
      <c r="N74" s="8">
        <v>24.2</v>
      </c>
      <c r="O74" s="8">
        <v>13.1937538</v>
      </c>
      <c r="P74" s="8">
        <f t="shared" si="15"/>
        <v>5.9051036155695122</v>
      </c>
      <c r="Q74" s="8">
        <f t="shared" si="16"/>
        <v>12.131785858726836</v>
      </c>
      <c r="R74" s="8">
        <f t="shared" si="17"/>
        <v>21.923627548368234</v>
      </c>
      <c r="S74" s="8">
        <f t="shared" si="18"/>
        <v>57.819571350302944</v>
      </c>
      <c r="T74" s="8">
        <f t="shared" si="22"/>
        <v>31.930790106226251</v>
      </c>
      <c r="U74" s="8">
        <f t="shared" si="23"/>
        <v>5.6156622674090242</v>
      </c>
      <c r="V74" s="8">
        <f t="shared" si="24"/>
        <v>5.6860239426326116</v>
      </c>
      <c r="W74" s="8">
        <f t="shared" si="25"/>
        <v>19.674796747967481</v>
      </c>
    </row>
    <row r="75" spans="1:23" x14ac:dyDescent="0.25">
      <c r="A75" s="1" t="s">
        <v>155</v>
      </c>
      <c r="B75" s="1">
        <v>3183.42</v>
      </c>
      <c r="C75" s="1" t="s">
        <v>47</v>
      </c>
      <c r="D75" s="1" t="s">
        <v>52</v>
      </c>
      <c r="E75" s="8">
        <v>1.53</v>
      </c>
      <c r="F75" s="8">
        <v>7.6999999999999999E-2</v>
      </c>
      <c r="G75" s="8">
        <v>13.92</v>
      </c>
      <c r="H75" s="8">
        <v>5.97</v>
      </c>
      <c r="I75" s="8">
        <f t="shared" si="19"/>
        <v>5.9647887323943667E-2</v>
      </c>
      <c r="J75" s="8">
        <f t="shared" si="20"/>
        <v>7.3694117647058821</v>
      </c>
      <c r="K75" s="8">
        <f t="shared" si="21"/>
        <v>4.1790000000000003</v>
      </c>
      <c r="L75" s="8">
        <v>44.7942125</v>
      </c>
      <c r="M75" s="8">
        <v>99.127227599999998</v>
      </c>
      <c r="N75" s="8">
        <v>25.8</v>
      </c>
      <c r="O75" s="8">
        <v>16.884139699999999</v>
      </c>
      <c r="P75" s="8">
        <f t="shared" si="15"/>
        <v>6.0783972900702432</v>
      </c>
      <c r="Q75" s="8">
        <f t="shared" si="16"/>
        <v>13.451172327586207</v>
      </c>
      <c r="R75" s="8">
        <f t="shared" si="17"/>
        <v>22.573436398484706</v>
      </c>
      <c r="S75" s="8">
        <f t="shared" si="18"/>
        <v>65.888380127858824</v>
      </c>
      <c r="T75" s="8">
        <f t="shared" si="22"/>
        <v>35.044588122605361</v>
      </c>
      <c r="U75" s="8">
        <f t="shared" si="23"/>
        <v>7.3980710376472834</v>
      </c>
      <c r="V75" s="8">
        <f t="shared" si="24"/>
        <v>4.7369899456588831</v>
      </c>
      <c r="W75" s="8">
        <f t="shared" si="25"/>
        <v>16.862745098039216</v>
      </c>
    </row>
    <row r="76" spans="1:23" x14ac:dyDescent="0.25">
      <c r="A76" s="1" t="s">
        <v>156</v>
      </c>
      <c r="B76" s="1">
        <v>3189.8</v>
      </c>
      <c r="C76" s="1" t="s">
        <v>47</v>
      </c>
      <c r="D76" s="1" t="s">
        <v>177</v>
      </c>
      <c r="E76" s="8">
        <v>1.1399999999999999</v>
      </c>
      <c r="F76" s="8">
        <v>6.7000000000000004E-2</v>
      </c>
      <c r="G76" s="8">
        <v>14.59</v>
      </c>
      <c r="H76" s="8">
        <v>6.68</v>
      </c>
      <c r="I76" s="8">
        <f t="shared" si="19"/>
        <v>5.1901408450704227E-2</v>
      </c>
      <c r="J76" s="8">
        <f t="shared" si="20"/>
        <v>7.724117647058824</v>
      </c>
      <c r="K76" s="8">
        <f t="shared" si="21"/>
        <v>4.6760000000000002</v>
      </c>
      <c r="L76" s="8">
        <v>42.195182299999999</v>
      </c>
      <c r="M76" s="8">
        <v>109.3104101</v>
      </c>
      <c r="N76" s="8">
        <v>19.8</v>
      </c>
      <c r="O76" s="8">
        <v>15.961502399999999</v>
      </c>
      <c r="P76" s="8">
        <f t="shared" si="15"/>
        <v>5.4627834825984305</v>
      </c>
      <c r="Q76" s="8">
        <f t="shared" si="16"/>
        <v>14.151831328154747</v>
      </c>
      <c r="R76" s="8">
        <f t="shared" si="17"/>
        <v>18.904871716587056</v>
      </c>
      <c r="S76" s="8">
        <f t="shared" si="18"/>
        <v>74.471704308438234</v>
      </c>
      <c r="T76" s="8">
        <f t="shared" si="22"/>
        <v>25.659629883481838</v>
      </c>
      <c r="U76" s="8">
        <f t="shared" si="23"/>
        <v>6.6726334957365099</v>
      </c>
      <c r="V76" s="8">
        <f t="shared" si="24"/>
        <v>3.8455026639597545</v>
      </c>
      <c r="W76" s="8">
        <f t="shared" si="25"/>
        <v>17.368421052631582</v>
      </c>
    </row>
    <row r="77" spans="1:23" x14ac:dyDescent="0.25">
      <c r="A77" s="1" t="s">
        <v>157</v>
      </c>
      <c r="B77" s="1">
        <v>3222.78</v>
      </c>
      <c r="C77" s="1" t="s">
        <v>47</v>
      </c>
      <c r="D77" s="1" t="s">
        <v>177</v>
      </c>
      <c r="E77" s="8">
        <v>3.03</v>
      </c>
      <c r="F77" s="8">
        <v>9.4E-2</v>
      </c>
      <c r="G77" s="8">
        <v>10.86</v>
      </c>
      <c r="H77" s="8">
        <v>5.0199999999999996</v>
      </c>
      <c r="I77" s="8">
        <f t="shared" si="19"/>
        <v>7.2816901408450707E-2</v>
      </c>
      <c r="J77" s="8">
        <f t="shared" si="20"/>
        <v>5.749411764705882</v>
      </c>
      <c r="K77" s="8">
        <f t="shared" si="21"/>
        <v>3.5140000000000002</v>
      </c>
      <c r="L77" s="8">
        <v>45.071077700000004</v>
      </c>
      <c r="M77" s="8">
        <v>72.765042100000002</v>
      </c>
      <c r="N77" s="8">
        <v>27.9</v>
      </c>
      <c r="O77" s="8">
        <v>13.8856333</v>
      </c>
      <c r="P77" s="8">
        <f t="shared" si="15"/>
        <v>7.8392502649887463</v>
      </c>
      <c r="Q77" s="8">
        <f t="shared" si="16"/>
        <v>12.656084670554534</v>
      </c>
      <c r="R77" s="8">
        <f t="shared" si="17"/>
        <v>27.73504117252471</v>
      </c>
      <c r="S77" s="8">
        <f t="shared" si="18"/>
        <v>46.833010235958824</v>
      </c>
      <c r="T77" s="8">
        <f t="shared" si="22"/>
        <v>48.575230202578268</v>
      </c>
      <c r="U77" s="8">
        <f t="shared" si="23"/>
        <v>7.7985643895951737</v>
      </c>
      <c r="V77" s="8">
        <f t="shared" si="24"/>
        <v>6.2287400316123858</v>
      </c>
      <c r="W77" s="8">
        <f t="shared" si="25"/>
        <v>9.2079207920792072</v>
      </c>
    </row>
    <row r="78" spans="1:23" x14ac:dyDescent="0.25">
      <c r="A78" s="1" t="s">
        <v>158</v>
      </c>
      <c r="B78" s="1">
        <v>3224.68</v>
      </c>
      <c r="C78" s="1" t="s">
        <v>47</v>
      </c>
      <c r="D78" s="1" t="s">
        <v>178</v>
      </c>
      <c r="E78" s="8">
        <v>1.17</v>
      </c>
      <c r="F78" s="8">
        <v>0.10199999999999999</v>
      </c>
      <c r="G78" s="8">
        <v>13.46</v>
      </c>
      <c r="H78" s="8">
        <v>6.2</v>
      </c>
      <c r="I78" s="8">
        <f t="shared" si="19"/>
        <v>7.901408450704224E-2</v>
      </c>
      <c r="J78" s="8">
        <f t="shared" si="20"/>
        <v>7.1258823529411766</v>
      </c>
      <c r="K78" s="8">
        <f t="shared" si="21"/>
        <v>4.34</v>
      </c>
      <c r="L78" s="8">
        <v>38.096848299999998</v>
      </c>
      <c r="M78" s="8">
        <v>42.825593399999995</v>
      </c>
      <c r="N78" s="8">
        <v>10.8</v>
      </c>
      <c r="O78" s="8">
        <v>7.0611195000000002</v>
      </c>
      <c r="P78" s="8">
        <f t="shared" si="15"/>
        <v>5.3462640011556877</v>
      </c>
      <c r="Q78" s="8">
        <f t="shared" si="16"/>
        <v>6.0098653442298158</v>
      </c>
      <c r="R78" s="8">
        <f t="shared" si="17"/>
        <v>16.610379454712938</v>
      </c>
      <c r="S78" s="8">
        <f t="shared" si="18"/>
        <v>10.685156117311756</v>
      </c>
      <c r="T78" s="8">
        <f t="shared" si="22"/>
        <v>15.171173848439823</v>
      </c>
      <c r="U78" s="8">
        <f t="shared" si="23"/>
        <v>3.1996855286472061</v>
      </c>
      <c r="V78" s="8">
        <f t="shared" si="24"/>
        <v>4.7414577815883172</v>
      </c>
      <c r="W78" s="8">
        <f t="shared" si="25"/>
        <v>9.2307692307692317</v>
      </c>
    </row>
    <row r="79" spans="1:23" x14ac:dyDescent="0.25">
      <c r="A79" s="1" t="s">
        <v>159</v>
      </c>
      <c r="B79" s="1">
        <v>3226.13</v>
      </c>
      <c r="C79" s="1" t="s">
        <v>47</v>
      </c>
      <c r="D79" s="1" t="s">
        <v>178</v>
      </c>
      <c r="E79" s="8">
        <v>3.23</v>
      </c>
      <c r="F79" s="8">
        <v>8.1000000000000003E-2</v>
      </c>
      <c r="G79" s="8">
        <v>13.31</v>
      </c>
      <c r="H79" s="8">
        <v>5.69</v>
      </c>
      <c r="I79" s="8">
        <f t="shared" si="19"/>
        <v>6.2746478873239434E-2</v>
      </c>
      <c r="J79" s="8">
        <f t="shared" si="20"/>
        <v>7.0464705882352945</v>
      </c>
      <c r="K79" s="8">
        <f t="shared" si="21"/>
        <v>3.9830000000000005</v>
      </c>
      <c r="L79" s="8">
        <v>45.884230600000002</v>
      </c>
      <c r="M79" s="8">
        <v>120.0422295</v>
      </c>
      <c r="N79" s="8">
        <v>47.1</v>
      </c>
      <c r="O79" s="8">
        <v>25.4246816</v>
      </c>
      <c r="P79" s="8">
        <f t="shared" si="15"/>
        <v>6.5116614091326488</v>
      </c>
      <c r="Q79" s="8">
        <f t="shared" si="16"/>
        <v>17.035795154019535</v>
      </c>
      <c r="R79" s="8">
        <f t="shared" si="17"/>
        <v>24.637209773048234</v>
      </c>
      <c r="S79" s="8">
        <f t="shared" si="18"/>
        <v>88.259969453002952</v>
      </c>
      <c r="T79" s="8">
        <f t="shared" si="22"/>
        <v>66.908815426997236</v>
      </c>
      <c r="U79" s="8">
        <f t="shared" si="23"/>
        <v>11.650813837850647</v>
      </c>
      <c r="V79" s="8">
        <f t="shared" si="24"/>
        <v>5.742844779617613</v>
      </c>
      <c r="W79" s="8">
        <f t="shared" si="25"/>
        <v>14.582043343653252</v>
      </c>
    </row>
    <row r="80" spans="1:23" x14ac:dyDescent="0.25">
      <c r="A80" s="1" t="s">
        <v>160</v>
      </c>
      <c r="B80" s="1">
        <v>3227.5</v>
      </c>
      <c r="C80" s="1" t="s">
        <v>47</v>
      </c>
      <c r="D80" s="1" t="s">
        <v>178</v>
      </c>
      <c r="E80" s="8">
        <v>1.2</v>
      </c>
      <c r="F80" s="8">
        <v>8.5000000000000006E-2</v>
      </c>
      <c r="G80" s="8">
        <v>13.42</v>
      </c>
      <c r="H80" s="8">
        <v>5.66</v>
      </c>
      <c r="I80" s="8">
        <f t="shared" si="19"/>
        <v>6.5845070422535221E-2</v>
      </c>
      <c r="J80" s="8">
        <f t="shared" si="20"/>
        <v>7.104705882352941</v>
      </c>
      <c r="K80" s="8">
        <f t="shared" si="21"/>
        <v>3.9620000000000006</v>
      </c>
      <c r="L80" s="8">
        <v>29.281342799999997</v>
      </c>
      <c r="M80" s="8">
        <v>48.5566642</v>
      </c>
      <c r="N80" s="8">
        <v>6.63</v>
      </c>
      <c r="O80" s="8">
        <v>6.8877506000000004</v>
      </c>
      <c r="P80" s="8">
        <f t="shared" si="15"/>
        <v>4.1214011227024336</v>
      </c>
      <c r="Q80" s="8">
        <f t="shared" si="16"/>
        <v>6.8344369216757741</v>
      </c>
      <c r="R80" s="8">
        <f t="shared" si="17"/>
        <v>7.8587267596023516</v>
      </c>
      <c r="S80" s="8">
        <f t="shared" si="18"/>
        <v>16.511740846829412</v>
      </c>
      <c r="T80" s="8">
        <f t="shared" si="22"/>
        <v>9.3411748633879785</v>
      </c>
      <c r="U80" s="8">
        <f t="shared" si="23"/>
        <v>3.1304278095657794</v>
      </c>
      <c r="V80" s="8">
        <f t="shared" si="24"/>
        <v>2.9839930615373911</v>
      </c>
      <c r="W80" s="8">
        <f t="shared" si="25"/>
        <v>5.5250000000000004</v>
      </c>
    </row>
    <row r="81" spans="1:23" x14ac:dyDescent="0.25">
      <c r="A81" s="1" t="s">
        <v>161</v>
      </c>
      <c r="B81" s="1">
        <v>3229.38</v>
      </c>
      <c r="C81" s="1" t="s">
        <v>47</v>
      </c>
      <c r="D81" s="1" t="s">
        <v>178</v>
      </c>
      <c r="E81" s="8">
        <v>2.39</v>
      </c>
      <c r="F81" s="8">
        <v>8.2000000000000003E-2</v>
      </c>
      <c r="G81" s="8">
        <v>13.57</v>
      </c>
      <c r="H81" s="8">
        <v>5.91</v>
      </c>
      <c r="I81" s="8">
        <f t="shared" si="19"/>
        <v>6.3521126760563373E-2</v>
      </c>
      <c r="J81" s="8">
        <f t="shared" si="20"/>
        <v>7.1841176470588231</v>
      </c>
      <c r="K81" s="8">
        <f t="shared" si="21"/>
        <v>4.1370000000000005</v>
      </c>
      <c r="L81" s="8">
        <v>49.186211</v>
      </c>
      <c r="M81" s="8">
        <v>121.17897689999999</v>
      </c>
      <c r="N81" s="8">
        <v>35.200000000000003</v>
      </c>
      <c r="O81" s="8">
        <v>17.733702700000002</v>
      </c>
      <c r="P81" s="8">
        <f t="shared" si="15"/>
        <v>6.8465208138868423</v>
      </c>
      <c r="Q81" s="8">
        <f t="shared" si="16"/>
        <v>16.867621446818966</v>
      </c>
      <c r="R81" s="8">
        <f t="shared" si="17"/>
        <v>27.524146941267059</v>
      </c>
      <c r="S81" s="8">
        <f t="shared" si="18"/>
        <v>88.775876311138234</v>
      </c>
      <c r="T81" s="8">
        <f t="shared" si="22"/>
        <v>49.045967411774342</v>
      </c>
      <c r="U81" s="8">
        <f t="shared" si="23"/>
        <v>7.9707350138773352</v>
      </c>
      <c r="V81" s="8">
        <f t="shared" si="24"/>
        <v>6.1532552928159765</v>
      </c>
      <c r="W81" s="8">
        <f t="shared" si="25"/>
        <v>14.728033472803348</v>
      </c>
    </row>
    <row r="82" spans="1:23" x14ac:dyDescent="0.25">
      <c r="A82" s="1" t="s">
        <v>162</v>
      </c>
      <c r="B82" s="1">
        <v>3230.37</v>
      </c>
      <c r="C82" s="1" t="s">
        <v>47</v>
      </c>
      <c r="D82" s="1" t="s">
        <v>179</v>
      </c>
      <c r="E82" s="8">
        <v>0.7</v>
      </c>
      <c r="F82" s="8">
        <v>0.13600000000000001</v>
      </c>
      <c r="G82" s="8">
        <v>12.31</v>
      </c>
      <c r="H82" s="8">
        <v>3.75</v>
      </c>
      <c r="I82" s="8">
        <f t="shared" si="19"/>
        <v>0.10535211267605635</v>
      </c>
      <c r="J82" s="8">
        <f t="shared" si="20"/>
        <v>6.5170588235294122</v>
      </c>
      <c r="K82" s="8">
        <f t="shared" si="21"/>
        <v>2.625</v>
      </c>
      <c r="L82" s="8">
        <v>26.887105599999998</v>
      </c>
      <c r="M82" s="8">
        <v>42.070830600000001</v>
      </c>
      <c r="N82" s="8">
        <v>7.03</v>
      </c>
      <c r="O82" s="8">
        <v>7.3729264999999993</v>
      </c>
      <c r="P82" s="8">
        <f t="shared" si="15"/>
        <v>4.1256502861269064</v>
      </c>
      <c r="Q82" s="8">
        <f t="shared" si="16"/>
        <v>6.4554934578933114</v>
      </c>
      <c r="R82" s="8">
        <f t="shared" si="17"/>
        <v>7.236404895283524</v>
      </c>
      <c r="S82" s="8">
        <f t="shared" si="18"/>
        <v>12.676418790944115</v>
      </c>
      <c r="T82" s="8">
        <f t="shared" si="22"/>
        <v>10.797861720371875</v>
      </c>
      <c r="U82" s="8">
        <f t="shared" si="23"/>
        <v>3.6530923150307606</v>
      </c>
      <c r="V82" s="8">
        <f t="shared" si="24"/>
        <v>2.955814085492376</v>
      </c>
      <c r="W82" s="8">
        <f t="shared" si="25"/>
        <v>10.042857142857144</v>
      </c>
    </row>
    <row r="83" spans="1:23" x14ac:dyDescent="0.25">
      <c r="A83" s="1" t="s">
        <v>163</v>
      </c>
      <c r="B83" s="1">
        <v>3232.92</v>
      </c>
      <c r="C83" s="1" t="s">
        <v>47</v>
      </c>
      <c r="D83" s="1" t="s">
        <v>178</v>
      </c>
      <c r="E83" s="8">
        <v>2.33</v>
      </c>
      <c r="F83" s="8">
        <v>5.6000000000000001E-2</v>
      </c>
      <c r="G83" s="8">
        <v>13.81</v>
      </c>
      <c r="H83" s="8">
        <v>6.08</v>
      </c>
      <c r="I83" s="8">
        <f t="shared" si="19"/>
        <v>4.3380281690140847E-2</v>
      </c>
      <c r="J83" s="8">
        <f t="shared" si="20"/>
        <v>7.3111764705882356</v>
      </c>
      <c r="K83" s="8">
        <f t="shared" si="21"/>
        <v>4.2560000000000002</v>
      </c>
      <c r="L83" s="8">
        <v>49.248716699999996</v>
      </c>
      <c r="M83" s="8">
        <v>172.06912199999999</v>
      </c>
      <c r="N83" s="8">
        <v>55.8</v>
      </c>
      <c r="O83" s="8">
        <v>21.9853171</v>
      </c>
      <c r="P83" s="8">
        <f t="shared" si="15"/>
        <v>6.736086442191648</v>
      </c>
      <c r="Q83" s="8">
        <f t="shared" si="16"/>
        <v>23.535079845522567</v>
      </c>
      <c r="R83" s="8">
        <f t="shared" si="17"/>
        <v>27.203535811930582</v>
      </c>
      <c r="S83" s="8">
        <f t="shared" si="18"/>
        <v>139.09293783403234</v>
      </c>
      <c r="T83" s="8">
        <f t="shared" si="22"/>
        <v>76.39782766111513</v>
      </c>
      <c r="U83" s="8">
        <f t="shared" si="23"/>
        <v>9.7099691691569383</v>
      </c>
      <c r="V83" s="8">
        <f t="shared" si="24"/>
        <v>7.8679783972731521</v>
      </c>
      <c r="W83" s="8">
        <f t="shared" si="25"/>
        <v>23.94849785407725</v>
      </c>
    </row>
    <row r="84" spans="1:23" x14ac:dyDescent="0.25">
      <c r="A84" s="1" t="s">
        <v>164</v>
      </c>
      <c r="B84" s="1">
        <v>3234.63</v>
      </c>
      <c r="C84" s="1" t="s">
        <v>47</v>
      </c>
      <c r="D84" s="1" t="s">
        <v>178</v>
      </c>
      <c r="E84" s="8">
        <v>1.74</v>
      </c>
      <c r="F84" s="8">
        <v>0.06</v>
      </c>
      <c r="G84" s="8">
        <v>14.91</v>
      </c>
      <c r="H84" s="8">
        <v>5.08</v>
      </c>
      <c r="I84" s="8">
        <f t="shared" si="19"/>
        <v>4.647887323943662E-2</v>
      </c>
      <c r="J84" s="8">
        <f t="shared" si="20"/>
        <v>7.8935294117647059</v>
      </c>
      <c r="K84" s="8">
        <f t="shared" si="21"/>
        <v>3.556</v>
      </c>
      <c r="L84" s="8">
        <v>53.888019899999996</v>
      </c>
      <c r="M84" s="8">
        <v>112.64702190000001</v>
      </c>
      <c r="N84" s="8">
        <v>27.3</v>
      </c>
      <c r="O84" s="8">
        <v>20.945169199999999</v>
      </c>
      <c r="P84" s="8">
        <f t="shared" si="15"/>
        <v>6.8268599619941872</v>
      </c>
      <c r="Q84" s="8">
        <f t="shared" si="16"/>
        <v>14.270805367762129</v>
      </c>
      <c r="R84" s="8">
        <f t="shared" si="17"/>
        <v>30.086886877471759</v>
      </c>
      <c r="S84" s="8">
        <f t="shared" si="18"/>
        <v>77.04420467229707</v>
      </c>
      <c r="T84" s="8">
        <f t="shared" si="22"/>
        <v>34.619874804381844</v>
      </c>
      <c r="U84" s="8">
        <f t="shared" si="23"/>
        <v>8.5681098364716366</v>
      </c>
      <c r="V84" s="8">
        <f t="shared" si="24"/>
        <v>4.0405498371433541</v>
      </c>
      <c r="W84" s="8">
        <f t="shared" si="25"/>
        <v>15.689655172413794</v>
      </c>
    </row>
    <row r="85" spans="1:23" x14ac:dyDescent="0.25">
      <c r="A85" s="1" t="s">
        <v>165</v>
      </c>
      <c r="B85" s="1">
        <v>3234.68</v>
      </c>
      <c r="C85" s="1" t="s">
        <v>47</v>
      </c>
      <c r="D85" s="1" t="s">
        <v>178</v>
      </c>
      <c r="E85" s="8">
        <v>1.89</v>
      </c>
      <c r="F85" s="8">
        <v>6.4000000000000001E-2</v>
      </c>
      <c r="G85" s="8">
        <v>14.29</v>
      </c>
      <c r="H85" s="8">
        <v>5.3</v>
      </c>
      <c r="I85" s="8">
        <f t="shared" si="19"/>
        <v>4.9577464788732394E-2</v>
      </c>
      <c r="J85" s="8">
        <f t="shared" si="20"/>
        <v>7.5652941176470589</v>
      </c>
      <c r="K85" s="8">
        <f t="shared" si="21"/>
        <v>3.71</v>
      </c>
      <c r="L85" s="8">
        <v>45.844825499999999</v>
      </c>
      <c r="M85" s="8">
        <v>125.4488899</v>
      </c>
      <c r="N85" s="8">
        <v>33</v>
      </c>
      <c r="O85" s="8">
        <v>20.5437142</v>
      </c>
      <c r="P85" s="8">
        <f t="shared" si="15"/>
        <v>6.0598867389783067</v>
      </c>
      <c r="Q85" s="8">
        <f t="shared" si="16"/>
        <v>16.582156350983592</v>
      </c>
      <c r="R85" s="8">
        <f t="shared" si="17"/>
        <v>23.033410953257643</v>
      </c>
      <c r="S85" s="8">
        <f t="shared" si="18"/>
        <v>91.326538579820578</v>
      </c>
      <c r="T85" s="8">
        <f t="shared" si="22"/>
        <v>43.663867506414739</v>
      </c>
      <c r="U85" s="8">
        <f t="shared" si="23"/>
        <v>8.7685045446573913</v>
      </c>
      <c r="V85" s="8">
        <f t="shared" si="24"/>
        <v>4.979625349344083</v>
      </c>
      <c r="W85" s="8">
        <f t="shared" si="25"/>
        <v>17.460317460317462</v>
      </c>
    </row>
    <row r="86" spans="1:23" x14ac:dyDescent="0.25">
      <c r="A86" s="1" t="s">
        <v>166</v>
      </c>
      <c r="B86" s="1">
        <v>3237</v>
      </c>
      <c r="C86" s="1" t="s">
        <v>47</v>
      </c>
      <c r="D86" s="1" t="s">
        <v>178</v>
      </c>
      <c r="E86" s="8">
        <v>2.35</v>
      </c>
      <c r="F86" s="8">
        <v>6.4000000000000001E-2</v>
      </c>
      <c r="G86" s="8">
        <v>13.12</v>
      </c>
      <c r="H86" s="8">
        <v>5.2</v>
      </c>
      <c r="I86" s="8">
        <f t="shared" si="19"/>
        <v>4.9577464788732394E-2</v>
      </c>
      <c r="J86" s="8">
        <f t="shared" si="20"/>
        <v>6.945882352941176</v>
      </c>
      <c r="K86" s="8">
        <f t="shared" si="21"/>
        <v>3.6399999999999997</v>
      </c>
      <c r="L86" s="8">
        <v>55.921800099999999</v>
      </c>
      <c r="M86" s="8">
        <v>107.25536969999999</v>
      </c>
      <c r="N86" s="8">
        <v>25.3</v>
      </c>
      <c r="O86" s="8">
        <v>16.8900416</v>
      </c>
      <c r="P86" s="8">
        <f t="shared" si="15"/>
        <v>8.0510721688685649</v>
      </c>
      <c r="Q86" s="8">
        <f t="shared" si="16"/>
        <v>15.441575922256098</v>
      </c>
      <c r="R86" s="8">
        <f t="shared" si="17"/>
        <v>34.97808009627294</v>
      </c>
      <c r="S86" s="8">
        <f t="shared" si="18"/>
        <v>75.92680081821176</v>
      </c>
      <c r="T86" s="8">
        <f t="shared" si="22"/>
        <v>36.460882452574531</v>
      </c>
      <c r="U86" s="8">
        <f t="shared" si="23"/>
        <v>7.8519166313488942</v>
      </c>
      <c r="V86" s="8">
        <f t="shared" si="24"/>
        <v>4.6435646434405475</v>
      </c>
      <c r="W86" s="8">
        <f t="shared" si="25"/>
        <v>10.76595744680851</v>
      </c>
    </row>
    <row r="87" spans="1:23" x14ac:dyDescent="0.25">
      <c r="A87" s="1" t="s">
        <v>167</v>
      </c>
      <c r="B87" s="1">
        <v>3237.38</v>
      </c>
      <c r="C87" s="1" t="s">
        <v>47</v>
      </c>
      <c r="D87" s="1" t="s">
        <v>178</v>
      </c>
      <c r="E87" s="8">
        <v>2.98</v>
      </c>
      <c r="F87" s="8">
        <v>0.06</v>
      </c>
      <c r="G87" s="8">
        <v>12.67</v>
      </c>
      <c r="H87" s="8">
        <v>5.36</v>
      </c>
      <c r="I87" s="8">
        <f t="shared" si="19"/>
        <v>4.647887323943662E-2</v>
      </c>
      <c r="J87" s="8">
        <f t="shared" si="20"/>
        <v>6.7076470588235289</v>
      </c>
      <c r="K87" s="8">
        <f t="shared" si="21"/>
        <v>3.7520000000000002</v>
      </c>
      <c r="L87" s="8">
        <v>55.326808499999999</v>
      </c>
      <c r="M87" s="9">
        <v>80.144338099999999</v>
      </c>
      <c r="N87" s="8">
        <v>42.8</v>
      </c>
      <c r="O87" s="8">
        <v>26.953872700000002</v>
      </c>
      <c r="P87" s="8">
        <f t="shared" si="15"/>
        <v>8.2483183767429633</v>
      </c>
      <c r="Q87" s="8">
        <f t="shared" si="16"/>
        <v>11.948204399719373</v>
      </c>
      <c r="R87" s="8">
        <f t="shared" si="17"/>
        <v>35.101432551278819</v>
      </c>
      <c r="S87" s="8">
        <f t="shared" si="18"/>
        <v>49.890300925285295</v>
      </c>
      <c r="T87" s="8">
        <f t="shared" si="22"/>
        <v>63.871577655003065</v>
      </c>
      <c r="U87" s="8">
        <f t="shared" si="23"/>
        <v>12.975477639893862</v>
      </c>
      <c r="V87" s="8">
        <f t="shared" si="24"/>
        <v>4.9224837364465239</v>
      </c>
      <c r="W87" s="8">
        <f t="shared" si="25"/>
        <v>14.362416107382549</v>
      </c>
    </row>
    <row r="88" spans="1:23" x14ac:dyDescent="0.25">
      <c r="A88" s="1" t="s">
        <v>168</v>
      </c>
      <c r="B88" s="1">
        <v>3239.4</v>
      </c>
      <c r="C88" s="1" t="s">
        <v>47</v>
      </c>
      <c r="D88" s="1" t="s">
        <v>178</v>
      </c>
      <c r="E88" s="8">
        <v>1.95</v>
      </c>
      <c r="F88" s="8">
        <v>0.216</v>
      </c>
      <c r="G88" s="8">
        <v>7.82</v>
      </c>
      <c r="H88" s="8">
        <v>9.84</v>
      </c>
      <c r="I88" s="8">
        <f t="shared" si="19"/>
        <v>0.16732394366197181</v>
      </c>
      <c r="J88" s="8">
        <f t="shared" si="20"/>
        <v>4.1400000000000006</v>
      </c>
      <c r="K88" s="8">
        <f t="shared" si="21"/>
        <v>6.8879999999999999</v>
      </c>
      <c r="L88" s="8">
        <v>43.383263899999996</v>
      </c>
      <c r="M88" s="8">
        <v>56.902579899999999</v>
      </c>
      <c r="N88" s="8">
        <v>25.8</v>
      </c>
      <c r="O88" s="8">
        <v>16.948653799999999</v>
      </c>
      <c r="P88" s="8">
        <f t="shared" si="15"/>
        <v>10.479049251207726</v>
      </c>
      <c r="Q88" s="8">
        <f t="shared" si="16"/>
        <v>13.74458451690821</v>
      </c>
      <c r="R88" s="8">
        <f t="shared" si="17"/>
        <v>30.900040544119996</v>
      </c>
      <c r="S88" s="8">
        <f t="shared" si="18"/>
        <v>38.229606679299998</v>
      </c>
      <c r="T88" s="8">
        <f t="shared" si="22"/>
        <v>62.381159420289848</v>
      </c>
      <c r="U88" s="8">
        <f t="shared" si="23"/>
        <v>13.219263249026023</v>
      </c>
      <c r="V88" s="8">
        <f t="shared" si="24"/>
        <v>4.7189588591395975</v>
      </c>
      <c r="W88" s="8">
        <f t="shared" si="25"/>
        <v>13.230769230769232</v>
      </c>
    </row>
    <row r="89" spans="1:23" x14ac:dyDescent="0.25">
      <c r="A89" s="1" t="s">
        <v>169</v>
      </c>
      <c r="B89" s="1">
        <v>3240.13</v>
      </c>
      <c r="C89" s="1" t="s">
        <v>47</v>
      </c>
      <c r="D89" s="1" t="s">
        <v>178</v>
      </c>
      <c r="E89" s="8">
        <v>3.33</v>
      </c>
      <c r="F89" s="8">
        <v>7.3999999999999996E-2</v>
      </c>
      <c r="G89" s="8">
        <v>12.37</v>
      </c>
      <c r="H89" s="8">
        <v>4.9000000000000004</v>
      </c>
      <c r="I89" s="8">
        <f t="shared" si="19"/>
        <v>5.732394366197182E-2</v>
      </c>
      <c r="J89" s="8">
        <f t="shared" si="20"/>
        <v>6.5488235294117638</v>
      </c>
      <c r="K89" s="8">
        <f t="shared" si="21"/>
        <v>3.4300000000000006</v>
      </c>
      <c r="L89" s="8">
        <v>52.638486900000004</v>
      </c>
      <c r="M89" s="8">
        <v>105.3764824</v>
      </c>
      <c r="N89" s="8">
        <v>37</v>
      </c>
      <c r="O89" s="8">
        <v>24.383400600000002</v>
      </c>
      <c r="P89" s="8">
        <f t="shared" si="15"/>
        <v>8.0378539234707649</v>
      </c>
      <c r="Q89" s="8">
        <f t="shared" si="16"/>
        <v>16.090902728824219</v>
      </c>
      <c r="R89" s="8">
        <f t="shared" si="17"/>
        <v>32.892006987949415</v>
      </c>
      <c r="S89" s="8">
        <f t="shared" si="18"/>
        <v>75.83879969666765</v>
      </c>
      <c r="T89" s="8">
        <f t="shared" si="22"/>
        <v>56.555196263361189</v>
      </c>
      <c r="U89" s="8">
        <f t="shared" si="23"/>
        <v>12.022737632965642</v>
      </c>
      <c r="V89" s="8">
        <f t="shared" si="24"/>
        <v>4.7040198322460398</v>
      </c>
      <c r="W89" s="8">
        <f t="shared" si="25"/>
        <v>11.111111111111111</v>
      </c>
    </row>
    <row r="90" spans="1:23" x14ac:dyDescent="0.25">
      <c r="A90" s="1" t="s">
        <v>170</v>
      </c>
      <c r="B90" s="1">
        <v>3240.3</v>
      </c>
      <c r="C90" s="1" t="s">
        <v>47</v>
      </c>
      <c r="D90" s="1" t="s">
        <v>178</v>
      </c>
      <c r="E90" s="8">
        <v>3.38</v>
      </c>
      <c r="F90" s="8">
        <v>7.1999999999999995E-2</v>
      </c>
      <c r="G90" s="8">
        <v>12.91</v>
      </c>
      <c r="H90" s="8">
        <v>5.19</v>
      </c>
      <c r="I90" s="8">
        <f t="shared" si="19"/>
        <v>5.577464788732394E-2</v>
      </c>
      <c r="J90" s="8">
        <f t="shared" si="20"/>
        <v>6.8347058823529414</v>
      </c>
      <c r="K90" s="8">
        <f t="shared" si="21"/>
        <v>3.6330000000000005</v>
      </c>
      <c r="L90" s="8">
        <v>55.991253200000003</v>
      </c>
      <c r="M90" s="8">
        <v>176.1106614</v>
      </c>
      <c r="N90" s="8">
        <v>52.3</v>
      </c>
      <c r="O90" s="8">
        <v>30.328014599999999</v>
      </c>
      <c r="P90" s="8">
        <f t="shared" si="15"/>
        <v>8.1921964403132801</v>
      </c>
      <c r="Q90" s="8">
        <f t="shared" si="16"/>
        <v>25.767116307771751</v>
      </c>
      <c r="R90" s="8">
        <f t="shared" si="17"/>
        <v>35.382760421942351</v>
      </c>
      <c r="S90" s="8">
        <f t="shared" si="18"/>
        <v>145.28354064817941</v>
      </c>
      <c r="T90" s="8">
        <f t="shared" si="22"/>
        <v>76.597736466133043</v>
      </c>
      <c r="U90" s="8">
        <f t="shared" si="23"/>
        <v>14.328361622598134</v>
      </c>
      <c r="V90" s="8">
        <f t="shared" si="24"/>
        <v>5.3458824172420432</v>
      </c>
      <c r="W90" s="8">
        <f t="shared" si="25"/>
        <v>15.473372781065088</v>
      </c>
    </row>
    <row r="91" spans="1:23" x14ac:dyDescent="0.25">
      <c r="A91" s="1" t="s">
        <v>171</v>
      </c>
      <c r="B91" s="1">
        <v>3242.1</v>
      </c>
      <c r="C91" s="1" t="s">
        <v>47</v>
      </c>
      <c r="D91" s="1" t="s">
        <v>178</v>
      </c>
      <c r="E91" s="8">
        <v>4.6100000000000003</v>
      </c>
      <c r="F91" s="8">
        <v>6.8000000000000005E-2</v>
      </c>
      <c r="G91" s="8">
        <v>12.86</v>
      </c>
      <c r="H91" s="8">
        <v>5.13</v>
      </c>
      <c r="I91" s="8">
        <f t="shared" si="19"/>
        <v>5.2676056338028174E-2</v>
      </c>
      <c r="J91" s="8">
        <f t="shared" si="20"/>
        <v>6.8082352941176465</v>
      </c>
      <c r="K91" s="8">
        <f t="shared" si="21"/>
        <v>3.5909999999999997</v>
      </c>
      <c r="L91" s="8">
        <v>69.160146499999996</v>
      </c>
      <c r="M91" s="8">
        <v>183.90091649999999</v>
      </c>
      <c r="N91" s="8">
        <v>137</v>
      </c>
      <c r="O91" s="8">
        <v>38.436264900000005</v>
      </c>
      <c r="P91" s="8">
        <f t="shared" si="15"/>
        <v>10.158307331086919</v>
      </c>
      <c r="Q91" s="8">
        <f t="shared" si="16"/>
        <v>27.011539489372733</v>
      </c>
      <c r="R91" s="8">
        <f t="shared" si="17"/>
        <v>48.631469728054114</v>
      </c>
      <c r="S91" s="8">
        <f t="shared" si="18"/>
        <v>153.19318816007646</v>
      </c>
      <c r="T91" s="8">
        <f t="shared" si="22"/>
        <v>201.42811473993433</v>
      </c>
      <c r="U91" s="8">
        <f t="shared" si="23"/>
        <v>18.229678305749264</v>
      </c>
      <c r="V91" s="8">
        <f t="shared" si="24"/>
        <v>11.049460739875375</v>
      </c>
      <c r="W91" s="8">
        <f t="shared" si="25"/>
        <v>29.718004338394792</v>
      </c>
    </row>
    <row r="92" spans="1:23" x14ac:dyDescent="0.25">
      <c r="A92" s="1" t="s">
        <v>172</v>
      </c>
      <c r="B92" s="1">
        <v>3242.13</v>
      </c>
      <c r="C92" s="1" t="s">
        <v>47</v>
      </c>
      <c r="D92" s="1" t="s">
        <v>178</v>
      </c>
      <c r="E92" s="8">
        <v>4.59</v>
      </c>
      <c r="F92" s="8">
        <v>0.125</v>
      </c>
      <c r="G92" s="8">
        <v>12.54</v>
      </c>
      <c r="H92" s="8">
        <v>5.39</v>
      </c>
      <c r="I92" s="8">
        <f t="shared" si="19"/>
        <v>9.6830985915492954E-2</v>
      </c>
      <c r="J92" s="8">
        <f t="shared" si="20"/>
        <v>6.6388235294117646</v>
      </c>
      <c r="K92" s="8">
        <f t="shared" si="21"/>
        <v>3.7729999999999997</v>
      </c>
      <c r="L92" s="8">
        <v>55.000394899999996</v>
      </c>
      <c r="M92" s="8">
        <v>186.1275598</v>
      </c>
      <c r="N92" s="8">
        <v>79.7</v>
      </c>
      <c r="O92" s="8">
        <v>44.533799400000007</v>
      </c>
      <c r="P92" s="8">
        <f t="shared" si="15"/>
        <v>8.2846598732943466</v>
      </c>
      <c r="Q92" s="8">
        <f t="shared" si="16"/>
        <v>28.036226445153289</v>
      </c>
      <c r="R92" s="8">
        <f t="shared" si="17"/>
        <v>34.982540567169409</v>
      </c>
      <c r="S92" s="8">
        <f t="shared" si="18"/>
        <v>156.18394289621764</v>
      </c>
      <c r="T92" s="8">
        <f t="shared" si="22"/>
        <v>120.1714424951267</v>
      </c>
      <c r="U92" s="8">
        <f t="shared" si="23"/>
        <v>21.660626193737034</v>
      </c>
      <c r="V92" s="8">
        <f t="shared" si="24"/>
        <v>5.5479209797671105</v>
      </c>
      <c r="W92" s="8">
        <f t="shared" si="25"/>
        <v>17.363834422657952</v>
      </c>
    </row>
    <row r="93" spans="1:23" ht="14.4" x14ac:dyDescent="0.25">
      <c r="A93" s="7" t="s">
        <v>247</v>
      </c>
    </row>
    <row r="95" spans="1:23" x14ac:dyDescent="0.25">
      <c r="A95" s="1" t="s">
        <v>173</v>
      </c>
      <c r="B95" s="1" t="s">
        <v>174</v>
      </c>
      <c r="C95" s="1" t="s">
        <v>183</v>
      </c>
      <c r="D95" s="1" t="s">
        <v>184</v>
      </c>
      <c r="E95" s="4"/>
    </row>
    <row r="96" spans="1:23" x14ac:dyDescent="0.25">
      <c r="A96" s="1" t="s">
        <v>186</v>
      </c>
      <c r="B96" s="1">
        <v>3000.59</v>
      </c>
      <c r="C96" s="1">
        <v>0.39</v>
      </c>
      <c r="D96" s="1">
        <v>0.66</v>
      </c>
      <c r="E96" s="4"/>
    </row>
    <row r="97" spans="1:5" x14ac:dyDescent="0.25">
      <c r="A97" s="1" t="s">
        <v>187</v>
      </c>
      <c r="B97" s="1">
        <v>3010.55</v>
      </c>
      <c r="C97" s="1">
        <v>0.32</v>
      </c>
      <c r="D97" s="1">
        <v>0.67</v>
      </c>
      <c r="E97" s="4"/>
    </row>
    <row r="98" spans="1:5" x14ac:dyDescent="0.25">
      <c r="A98" s="1" t="s">
        <v>188</v>
      </c>
      <c r="B98" s="1">
        <v>3015.03</v>
      </c>
      <c r="C98" s="1">
        <v>0.37</v>
      </c>
      <c r="D98" s="1">
        <v>0.7</v>
      </c>
      <c r="E98" s="4"/>
    </row>
    <row r="99" spans="1:5" x14ac:dyDescent="0.25">
      <c r="A99" s="1" t="s">
        <v>159</v>
      </c>
      <c r="B99" s="1">
        <v>3026.19</v>
      </c>
      <c r="C99" s="1">
        <v>0.3</v>
      </c>
      <c r="D99" s="1">
        <v>0.55000000000000004</v>
      </c>
      <c r="E99" s="4"/>
    </row>
    <row r="100" spans="1:5" x14ac:dyDescent="0.25">
      <c r="A100" s="1" t="s">
        <v>154</v>
      </c>
      <c r="B100" s="1">
        <v>3035.38</v>
      </c>
      <c r="C100" s="1">
        <v>0.28999999999999998</v>
      </c>
      <c r="D100" s="1">
        <v>0.65</v>
      </c>
      <c r="E100" s="4"/>
    </row>
    <row r="101" spans="1:5" x14ac:dyDescent="0.25">
      <c r="A101" s="1" t="s">
        <v>149</v>
      </c>
      <c r="B101" s="1">
        <v>3043.95</v>
      </c>
      <c r="C101" s="1">
        <v>0.31</v>
      </c>
      <c r="D101" s="1">
        <v>0.62</v>
      </c>
      <c r="E101" s="4"/>
    </row>
    <row r="102" spans="1:5" x14ac:dyDescent="0.25">
      <c r="A102" s="1" t="s">
        <v>142</v>
      </c>
      <c r="B102" s="1">
        <v>3055.91</v>
      </c>
      <c r="C102" s="1">
        <v>0.3</v>
      </c>
      <c r="D102" s="1">
        <v>0.49</v>
      </c>
      <c r="E102" s="4"/>
    </row>
    <row r="103" spans="1:5" x14ac:dyDescent="0.25">
      <c r="A103" s="1" t="s">
        <v>138</v>
      </c>
      <c r="B103" s="1">
        <v>3062.45</v>
      </c>
      <c r="C103" s="1">
        <v>0.33</v>
      </c>
      <c r="D103" s="1">
        <v>0.54</v>
      </c>
      <c r="E103" s="4"/>
    </row>
    <row r="104" spans="1:5" x14ac:dyDescent="0.25">
      <c r="A104" s="1" t="s">
        <v>128</v>
      </c>
      <c r="B104" s="1">
        <v>3080.51</v>
      </c>
      <c r="C104" s="1">
        <v>0.27</v>
      </c>
      <c r="D104" s="1">
        <v>0.41</v>
      </c>
      <c r="E104" s="4"/>
    </row>
    <row r="105" spans="1:5" x14ac:dyDescent="0.25">
      <c r="A105" s="1" t="s">
        <v>124</v>
      </c>
      <c r="B105" s="1">
        <v>3088.35</v>
      </c>
      <c r="C105" s="1">
        <v>0.28999999999999998</v>
      </c>
      <c r="D105" s="1">
        <v>0.6</v>
      </c>
      <c r="E105" s="4"/>
    </row>
    <row r="106" spans="1:5" x14ac:dyDescent="0.25">
      <c r="A106" s="1" t="s">
        <v>114</v>
      </c>
      <c r="B106" s="1">
        <v>3103.15</v>
      </c>
      <c r="C106" s="1">
        <v>0.42</v>
      </c>
      <c r="D106" s="1">
        <v>0.73</v>
      </c>
      <c r="E106" s="4"/>
    </row>
    <row r="107" spans="1:5" x14ac:dyDescent="0.25">
      <c r="A107" s="1" t="s">
        <v>109</v>
      </c>
      <c r="B107" s="1">
        <v>3110.67</v>
      </c>
      <c r="C107" s="1">
        <v>0.41</v>
      </c>
      <c r="D107" s="1">
        <v>0.72</v>
      </c>
      <c r="E107" s="4"/>
    </row>
    <row r="108" spans="1:5" x14ac:dyDescent="0.25">
      <c r="A108" s="1" t="s">
        <v>103</v>
      </c>
      <c r="B108" s="1">
        <v>3115.74</v>
      </c>
      <c r="C108" s="1">
        <v>0.41</v>
      </c>
      <c r="D108" s="1">
        <v>0.76</v>
      </c>
      <c r="E108" s="4"/>
    </row>
    <row r="109" spans="1:5" x14ac:dyDescent="0.25">
      <c r="A109" s="1" t="s">
        <v>83</v>
      </c>
      <c r="B109" s="1">
        <v>3130.65</v>
      </c>
      <c r="C109" s="1">
        <v>0.38</v>
      </c>
      <c r="D109" s="1">
        <v>0.74</v>
      </c>
      <c r="E109" s="4"/>
    </row>
    <row r="110" spans="1:5" x14ac:dyDescent="0.25">
      <c r="A110" s="1" t="s">
        <v>189</v>
      </c>
      <c r="B110" s="1">
        <v>3138.43</v>
      </c>
      <c r="C110" s="1">
        <v>0.51</v>
      </c>
      <c r="D110" s="1">
        <v>0.8</v>
      </c>
      <c r="E110" s="4"/>
    </row>
    <row r="111" spans="1:5" x14ac:dyDescent="0.25">
      <c r="A111" s="1" t="s">
        <v>190</v>
      </c>
      <c r="B111" s="1">
        <v>3142.57</v>
      </c>
      <c r="C111" s="1">
        <v>0.51</v>
      </c>
      <c r="D111" s="1">
        <v>0.8</v>
      </c>
      <c r="E111" s="4"/>
    </row>
    <row r="112" spans="1:5" x14ac:dyDescent="0.25">
      <c r="A112" s="1" t="s">
        <v>191</v>
      </c>
      <c r="B112" s="1">
        <v>3147.64</v>
      </c>
      <c r="C112" s="1">
        <v>0.38</v>
      </c>
      <c r="D112" s="1">
        <v>0.75</v>
      </c>
      <c r="E112" s="4"/>
    </row>
    <row r="113" spans="1:5" x14ac:dyDescent="0.25">
      <c r="A113" s="1" t="s">
        <v>192</v>
      </c>
      <c r="B113" s="1">
        <v>3149.58</v>
      </c>
      <c r="C113" s="1">
        <v>0.31</v>
      </c>
      <c r="D113" s="1">
        <v>0.67</v>
      </c>
      <c r="E113" s="4"/>
    </row>
    <row r="114" spans="1:5" x14ac:dyDescent="0.25">
      <c r="A114" s="1" t="s">
        <v>193</v>
      </c>
      <c r="B114" s="1">
        <v>3151.99</v>
      </c>
      <c r="C114" s="1">
        <v>0.33</v>
      </c>
      <c r="D114" s="1">
        <v>0.66</v>
      </c>
      <c r="E114" s="4"/>
    </row>
    <row r="115" spans="1:5" x14ac:dyDescent="0.25">
      <c r="A115" s="1" t="s">
        <v>194</v>
      </c>
      <c r="B115" s="1">
        <v>3157.82</v>
      </c>
      <c r="C115" s="1">
        <v>0.38</v>
      </c>
      <c r="D115" s="1">
        <v>0.66</v>
      </c>
      <c r="E115" s="4"/>
    </row>
    <row r="116" spans="1:5" x14ac:dyDescent="0.25">
      <c r="A116" s="1" t="s">
        <v>195</v>
      </c>
      <c r="B116" s="1">
        <v>3159.56</v>
      </c>
      <c r="C116" s="1">
        <v>0.37</v>
      </c>
      <c r="D116" s="1">
        <v>0.72</v>
      </c>
      <c r="E116" s="4"/>
    </row>
    <row r="117" spans="1:5" x14ac:dyDescent="0.25">
      <c r="A117" s="1" t="s">
        <v>196</v>
      </c>
      <c r="B117" s="1">
        <v>3161.69</v>
      </c>
      <c r="C117" s="1">
        <v>0.44</v>
      </c>
      <c r="D117" s="1">
        <v>0.78</v>
      </c>
      <c r="E117" s="4"/>
    </row>
    <row r="118" spans="1:5" x14ac:dyDescent="0.25">
      <c r="A118" s="1" t="s">
        <v>197</v>
      </c>
      <c r="B118" s="1">
        <v>3177.64</v>
      </c>
      <c r="C118" s="1">
        <v>0.3</v>
      </c>
      <c r="D118" s="1">
        <v>0.28000000000000003</v>
      </c>
      <c r="E118" s="4"/>
    </row>
    <row r="119" spans="1:5" x14ac:dyDescent="0.25">
      <c r="A119" s="1" t="s">
        <v>198</v>
      </c>
      <c r="B119" s="1">
        <v>3179.1</v>
      </c>
      <c r="C119" s="1">
        <v>0.38</v>
      </c>
      <c r="D119" s="1">
        <v>0.73</v>
      </c>
      <c r="E119" s="4"/>
    </row>
    <row r="120" spans="1:5" x14ac:dyDescent="0.25">
      <c r="A120" s="1" t="s">
        <v>199</v>
      </c>
      <c r="B120" s="1">
        <v>3181.4</v>
      </c>
      <c r="C120" s="1">
        <v>0.5</v>
      </c>
      <c r="D120" s="1">
        <v>0.63</v>
      </c>
      <c r="E120" s="4"/>
    </row>
    <row r="121" spans="1:5" x14ac:dyDescent="0.25">
      <c r="A121" s="1" t="s">
        <v>200</v>
      </c>
      <c r="B121" s="1">
        <v>3184.63</v>
      </c>
      <c r="C121" s="1">
        <v>0.32</v>
      </c>
      <c r="D121" s="1">
        <v>0.7</v>
      </c>
      <c r="E121" s="4"/>
    </row>
    <row r="122" spans="1:5" x14ac:dyDescent="0.25">
      <c r="A122" s="1" t="s">
        <v>201</v>
      </c>
      <c r="B122" s="1">
        <v>3186.42</v>
      </c>
      <c r="C122" s="1">
        <v>0.53</v>
      </c>
      <c r="D122" s="1">
        <v>0.51</v>
      </c>
      <c r="E122" s="4"/>
    </row>
    <row r="123" spans="1:5" x14ac:dyDescent="0.25">
      <c r="A123" s="1" t="s">
        <v>202</v>
      </c>
      <c r="B123" s="1">
        <v>3187.41</v>
      </c>
      <c r="C123" s="1">
        <v>0.38</v>
      </c>
      <c r="D123" s="1">
        <v>0.77</v>
      </c>
      <c r="E123" s="4"/>
    </row>
    <row r="124" spans="1:5" x14ac:dyDescent="0.25">
      <c r="A124" s="1" t="s">
        <v>203</v>
      </c>
      <c r="B124" s="1">
        <v>3189.12</v>
      </c>
      <c r="C124" s="1">
        <v>0.36</v>
      </c>
      <c r="D124" s="1">
        <v>0.76</v>
      </c>
      <c r="E124" s="4"/>
    </row>
    <row r="125" spans="1:5" x14ac:dyDescent="0.25">
      <c r="A125" s="1" t="s">
        <v>204</v>
      </c>
      <c r="B125" s="1">
        <v>3221.05</v>
      </c>
      <c r="C125" s="1">
        <v>0.59</v>
      </c>
      <c r="D125" s="1">
        <v>0.88</v>
      </c>
      <c r="E125" s="4"/>
    </row>
    <row r="126" spans="1:5" x14ac:dyDescent="0.25">
      <c r="A126" s="1" t="s">
        <v>205</v>
      </c>
      <c r="B126" s="1">
        <v>3222.01</v>
      </c>
      <c r="C126" s="1">
        <v>0.5</v>
      </c>
      <c r="D126" s="1">
        <v>0.86</v>
      </c>
      <c r="E126" s="4"/>
    </row>
    <row r="127" spans="1:5" x14ac:dyDescent="0.25">
      <c r="A127" s="1" t="s">
        <v>206</v>
      </c>
      <c r="B127" s="1">
        <v>3224.51</v>
      </c>
      <c r="C127" s="1">
        <v>0.57999999999999996</v>
      </c>
      <c r="D127" s="1">
        <v>0.81</v>
      </c>
      <c r="E127" s="4"/>
    </row>
    <row r="128" spans="1:5" x14ac:dyDescent="0.25">
      <c r="A128" s="1" t="s">
        <v>207</v>
      </c>
      <c r="B128" s="1">
        <v>3226.01</v>
      </c>
      <c r="C128" s="1">
        <v>0.66</v>
      </c>
      <c r="D128" s="1">
        <v>0.87</v>
      </c>
      <c r="E128" s="4"/>
    </row>
    <row r="129" spans="1:5" x14ac:dyDescent="0.25">
      <c r="A129" s="1" t="s">
        <v>208</v>
      </c>
      <c r="B129" s="1">
        <v>3226.94</v>
      </c>
      <c r="C129" s="1">
        <v>0.7</v>
      </c>
      <c r="D129" s="1">
        <v>0.83</v>
      </c>
      <c r="E129" s="4"/>
    </row>
    <row r="130" spans="1:5" x14ac:dyDescent="0.25">
      <c r="A130" s="1" t="s">
        <v>209</v>
      </c>
      <c r="B130" s="1">
        <v>3228.38</v>
      </c>
      <c r="C130" s="1">
        <v>0.75</v>
      </c>
      <c r="D130" s="1">
        <v>0.76</v>
      </c>
      <c r="E130" s="4"/>
    </row>
    <row r="131" spans="1:5" x14ac:dyDescent="0.25">
      <c r="A131" s="1" t="s">
        <v>210</v>
      </c>
      <c r="B131" s="1">
        <v>3230.18</v>
      </c>
      <c r="C131" s="1">
        <v>0.56000000000000005</v>
      </c>
      <c r="D131" s="1">
        <v>0.83</v>
      </c>
      <c r="E131" s="4"/>
    </row>
    <row r="132" spans="1:5" x14ac:dyDescent="0.25">
      <c r="A132" s="1" t="s">
        <v>211</v>
      </c>
      <c r="B132" s="1">
        <v>3230.82</v>
      </c>
      <c r="C132" s="1">
        <v>0.71</v>
      </c>
      <c r="D132" s="1">
        <v>0.81</v>
      </c>
      <c r="E132" s="4"/>
    </row>
    <row r="133" spans="1:5" x14ac:dyDescent="0.25">
      <c r="A133" s="1" t="s">
        <v>212</v>
      </c>
      <c r="B133" s="1">
        <v>3233.63</v>
      </c>
      <c r="C133" s="1">
        <v>0.46</v>
      </c>
      <c r="D133" s="1">
        <v>0.86</v>
      </c>
      <c r="E133" s="4"/>
    </row>
    <row r="134" spans="1:5" x14ac:dyDescent="0.25">
      <c r="A134" s="1" t="s">
        <v>213</v>
      </c>
      <c r="B134" s="1">
        <v>3235.14</v>
      </c>
      <c r="C134" s="1">
        <v>0.59</v>
      </c>
      <c r="D134" s="1">
        <v>0.9</v>
      </c>
      <c r="E134" s="4"/>
    </row>
    <row r="135" spans="1:5" x14ac:dyDescent="0.25">
      <c r="A135" s="1" t="s">
        <v>214</v>
      </c>
      <c r="B135" s="1">
        <v>3237.58</v>
      </c>
      <c r="C135" s="1">
        <v>0.68</v>
      </c>
      <c r="D135" s="1">
        <v>0.91</v>
      </c>
      <c r="E135" s="4"/>
    </row>
    <row r="136" spans="1:5" x14ac:dyDescent="0.25">
      <c r="A136" s="1" t="s">
        <v>215</v>
      </c>
      <c r="B136" s="1">
        <v>3238.27</v>
      </c>
      <c r="C136" s="1">
        <v>0.61</v>
      </c>
      <c r="D136" s="1">
        <v>0.92</v>
      </c>
      <c r="E136" s="4"/>
    </row>
    <row r="137" spans="1:5" x14ac:dyDescent="0.25">
      <c r="A137" s="1" t="s">
        <v>216</v>
      </c>
      <c r="B137" s="1">
        <v>3240.11</v>
      </c>
      <c r="C137" s="1">
        <v>0.72</v>
      </c>
      <c r="D137" s="1">
        <v>0.84</v>
      </c>
      <c r="E137" s="4"/>
    </row>
    <row r="138" spans="1:5" x14ac:dyDescent="0.25">
      <c r="A138" s="1" t="s">
        <v>217</v>
      </c>
      <c r="B138" s="1">
        <v>3241.19</v>
      </c>
      <c r="C138" s="1">
        <v>0.7</v>
      </c>
      <c r="D138" s="1">
        <v>0.9</v>
      </c>
      <c r="E138" s="4"/>
    </row>
    <row r="139" spans="1:5" x14ac:dyDescent="0.25">
      <c r="A139" s="1" t="s">
        <v>218</v>
      </c>
      <c r="B139" s="1">
        <v>3242.29</v>
      </c>
      <c r="C139" s="1">
        <v>0.7</v>
      </c>
      <c r="D139" s="1">
        <v>0.85</v>
      </c>
      <c r="E139" s="4"/>
    </row>
    <row r="140" spans="1:5" ht="14.4" x14ac:dyDescent="0.25">
      <c r="A140" s="7" t="s">
        <v>245</v>
      </c>
      <c r="E140" s="4"/>
    </row>
    <row r="141" spans="1:5" x14ac:dyDescent="0.25">
      <c r="E141" s="4"/>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A18A-5FCE-465E-A04D-157749555568}">
  <dimension ref="A1:W47"/>
  <sheetViews>
    <sheetView topLeftCell="A11" zoomScaleNormal="100" workbookViewId="0">
      <selection activeCell="A48" sqref="A48"/>
    </sheetView>
  </sheetViews>
  <sheetFormatPr defaultRowHeight="13.8" x14ac:dyDescent="0.25"/>
  <cols>
    <col min="3" max="4" width="18.5546875" customWidth="1"/>
    <col min="5" max="5" width="10.109375" style="3" customWidth="1"/>
    <col min="6" max="13" width="8.6640625" style="2"/>
  </cols>
  <sheetData>
    <row r="1" spans="1:23" ht="16.2" x14ac:dyDescent="0.25">
      <c r="A1" s="1" t="s">
        <v>0</v>
      </c>
      <c r="B1" s="1" t="s">
        <v>60</v>
      </c>
      <c r="C1" s="1" t="s">
        <v>180</v>
      </c>
      <c r="D1" s="1" t="s">
        <v>56</v>
      </c>
      <c r="E1" s="1" t="s">
        <v>61</v>
      </c>
      <c r="F1" s="1" t="s">
        <v>62</v>
      </c>
      <c r="G1" s="1" t="s">
        <v>63</v>
      </c>
      <c r="H1" s="1" t="s">
        <v>64</v>
      </c>
      <c r="I1" s="1" t="s">
        <v>65</v>
      </c>
      <c r="J1" s="1" t="s">
        <v>66</v>
      </c>
      <c r="K1" s="1" t="s">
        <v>67</v>
      </c>
      <c r="L1" s="1" t="s">
        <v>68</v>
      </c>
      <c r="M1" s="1" t="s">
        <v>69</v>
      </c>
      <c r="N1" s="1" t="s">
        <v>70</v>
      </c>
      <c r="O1" s="1" t="s">
        <v>71</v>
      </c>
      <c r="P1" s="1" t="s">
        <v>77</v>
      </c>
      <c r="Q1" s="1" t="s">
        <v>78</v>
      </c>
      <c r="R1" s="1" t="s">
        <v>75</v>
      </c>
      <c r="S1" s="1" t="s">
        <v>76</v>
      </c>
      <c r="T1" s="1" t="s">
        <v>72</v>
      </c>
      <c r="U1" s="1" t="s">
        <v>73</v>
      </c>
      <c r="V1" s="1" t="s">
        <v>74</v>
      </c>
      <c r="W1" s="1" t="s">
        <v>239</v>
      </c>
    </row>
    <row r="2" spans="1:23" x14ac:dyDescent="0.25">
      <c r="A2" s="1" t="s">
        <v>1</v>
      </c>
      <c r="B2" s="1">
        <v>4500</v>
      </c>
      <c r="C2" s="1" t="s">
        <v>46</v>
      </c>
      <c r="D2" s="1" t="s">
        <v>49</v>
      </c>
      <c r="E2" s="8">
        <v>0.13</v>
      </c>
      <c r="F2" s="8">
        <v>7.0999999999999994E-2</v>
      </c>
      <c r="G2" s="8">
        <v>9.73</v>
      </c>
      <c r="H2" s="8">
        <v>4.2699999999999996</v>
      </c>
      <c r="I2" s="8">
        <f>F2*55/71</f>
        <v>5.5E-2</v>
      </c>
      <c r="J2" s="8">
        <f>G2*54/102</f>
        <v>5.1511764705882364</v>
      </c>
      <c r="K2" s="8">
        <f>H2*112/160</f>
        <v>2.9889999999999999</v>
      </c>
      <c r="L2" s="8">
        <v>29.5</v>
      </c>
      <c r="M2" s="8">
        <v>34.6</v>
      </c>
      <c r="N2" s="8">
        <v>2.44</v>
      </c>
      <c r="O2" s="8">
        <v>2.4</v>
      </c>
      <c r="P2" s="8">
        <f>L2/J2</f>
        <v>5.7268470937535678</v>
      </c>
      <c r="Q2" s="8">
        <f>M2/J2</f>
        <v>6.7169121845380824</v>
      </c>
      <c r="R2" s="8">
        <f>L2-J2*4.194129299</f>
        <v>7.895299840386464</v>
      </c>
      <c r="S2" s="8">
        <f>M2-J2*3.038464706</f>
        <v>18.94833209974</v>
      </c>
      <c r="T2" s="8">
        <f t="shared" ref="T2:T46" si="0">(N2/J2)/(1/10.01)</f>
        <v>4.7415187849720208</v>
      </c>
      <c r="U2" s="8">
        <f t="shared" ref="U2:U46" si="1">(O2/J2)/(3.1/10.01)</f>
        <v>1.5044480544596577</v>
      </c>
      <c r="V2" s="8">
        <f>T2/U2</f>
        <v>3.1516666666666664</v>
      </c>
      <c r="W2" s="8">
        <f>N2/E2</f>
        <v>18.769230769230766</v>
      </c>
    </row>
    <row r="3" spans="1:23" x14ac:dyDescent="0.25">
      <c r="A3" s="1" t="s">
        <v>58</v>
      </c>
      <c r="B3" s="1">
        <v>4515</v>
      </c>
      <c r="C3" s="1" t="s">
        <v>46</v>
      </c>
      <c r="D3" s="1" t="s">
        <v>49</v>
      </c>
      <c r="E3" s="8">
        <v>0.64603430252455873</v>
      </c>
      <c r="F3" s="8">
        <v>7.4999999999999997E-2</v>
      </c>
      <c r="G3" s="8">
        <v>9.68</v>
      </c>
      <c r="H3" s="8">
        <v>4.0599999999999996</v>
      </c>
      <c r="I3" s="8">
        <f>F3*55/71</f>
        <v>5.8098591549295774E-2</v>
      </c>
      <c r="J3" s="8">
        <f t="shared" ref="J3:J46" si="2">G3*54/102</f>
        <v>5.1247058823529414</v>
      </c>
      <c r="K3" s="8">
        <f t="shared" ref="K3:K46" si="3">H3*112/160</f>
        <v>2.8419999999999996</v>
      </c>
      <c r="L3" s="8">
        <v>31.4</v>
      </c>
      <c r="M3" s="8">
        <v>31.7</v>
      </c>
      <c r="N3" s="8">
        <v>1.66</v>
      </c>
      <c r="O3" s="8">
        <v>2.65</v>
      </c>
      <c r="P3" s="8">
        <f t="shared" ref="P3:P46" si="4">L3/J3</f>
        <v>6.1271808999081721</v>
      </c>
      <c r="Q3" s="8">
        <f t="shared" ref="Q3:Q46" si="5">M3/J3</f>
        <v>6.1857208448117538</v>
      </c>
      <c r="R3" s="8">
        <f t="shared" ref="R3:R46" si="6">L3-J3*4.194129299</f>
        <v>9.9063209100658796</v>
      </c>
      <c r="S3" s="8">
        <f t="shared" ref="S3:S46" si="7">M3-J3*3.038464706</f>
        <v>16.128762047839999</v>
      </c>
      <c r="T3" s="8">
        <f t="shared" si="0"/>
        <v>3.2424494949494944</v>
      </c>
      <c r="U3" s="8">
        <f t="shared" si="1"/>
        <v>1.6697417725643531</v>
      </c>
      <c r="V3" s="8">
        <f t="shared" ref="V3:V46" si="8">T3/U3</f>
        <v>1.94188679245283</v>
      </c>
      <c r="W3" s="8">
        <f t="shared" ref="W3:W46" si="9">N3/E3</f>
        <v>2.5695230013531605</v>
      </c>
    </row>
    <row r="4" spans="1:23" x14ac:dyDescent="0.25">
      <c r="A4" s="1" t="s">
        <v>2</v>
      </c>
      <c r="B4" s="1">
        <v>4567</v>
      </c>
      <c r="C4" s="1" t="s">
        <v>47</v>
      </c>
      <c r="D4" s="1" t="s">
        <v>50</v>
      </c>
      <c r="E4" s="8">
        <v>0.49853017275366496</v>
      </c>
      <c r="F4" s="8">
        <v>6.6000000000000003E-2</v>
      </c>
      <c r="G4" s="8">
        <v>11.04</v>
      </c>
      <c r="H4" s="8">
        <v>4.2300000000000004</v>
      </c>
      <c r="I4" s="8">
        <f t="shared" ref="I4:I10" si="10">F4*55/71</f>
        <v>5.1126760563380287E-2</v>
      </c>
      <c r="J4" s="8">
        <f t="shared" si="2"/>
        <v>5.8447058823529412</v>
      </c>
      <c r="K4" s="8">
        <f t="shared" si="3"/>
        <v>2.9610000000000003</v>
      </c>
      <c r="L4" s="8">
        <v>37.4</v>
      </c>
      <c r="M4" s="8">
        <v>44.6</v>
      </c>
      <c r="N4" s="8">
        <v>2.95</v>
      </c>
      <c r="O4" s="8">
        <v>3.1</v>
      </c>
      <c r="P4" s="8">
        <f t="shared" si="4"/>
        <v>6.3989533011272135</v>
      </c>
      <c r="Q4" s="8">
        <f t="shared" si="5"/>
        <v>7.630837359098229</v>
      </c>
      <c r="R4" s="8">
        <f t="shared" si="6"/>
        <v>12.886547814785882</v>
      </c>
      <c r="S4" s="8">
        <f t="shared" si="7"/>
        <v>26.841067459520001</v>
      </c>
      <c r="T4" s="8">
        <f t="shared" si="0"/>
        <v>5.0523500402576493</v>
      </c>
      <c r="U4" s="8">
        <f t="shared" si="1"/>
        <v>1.7126610305958132</v>
      </c>
      <c r="V4" s="8">
        <f t="shared" si="8"/>
        <v>2.95</v>
      </c>
      <c r="W4" s="8">
        <f t="shared" si="9"/>
        <v>5.9173950970820419</v>
      </c>
    </row>
    <row r="5" spans="1:23" x14ac:dyDescent="0.25">
      <c r="A5" s="1" t="s">
        <v>3</v>
      </c>
      <c r="B5" s="1">
        <v>4591</v>
      </c>
      <c r="C5" s="1" t="s">
        <v>47</v>
      </c>
      <c r="D5" s="1" t="s">
        <v>51</v>
      </c>
      <c r="E5" s="8">
        <v>1.9331759526013084</v>
      </c>
      <c r="F5" s="8">
        <v>8.4000000000000005E-2</v>
      </c>
      <c r="G5" s="8">
        <v>13.95</v>
      </c>
      <c r="H5" s="8">
        <v>5.96</v>
      </c>
      <c r="I5" s="8">
        <f t="shared" si="10"/>
        <v>6.5070422535211267E-2</v>
      </c>
      <c r="J5" s="8">
        <f t="shared" si="2"/>
        <v>7.3852941176470583</v>
      </c>
      <c r="K5" s="8">
        <f t="shared" si="3"/>
        <v>4.1719999999999997</v>
      </c>
      <c r="L5" s="8">
        <v>75.7</v>
      </c>
      <c r="M5" s="8">
        <v>49.1</v>
      </c>
      <c r="N5" s="8">
        <v>24.4</v>
      </c>
      <c r="O5" s="8">
        <v>13.9</v>
      </c>
      <c r="P5" s="8">
        <f t="shared" si="4"/>
        <v>10.25009956192752</v>
      </c>
      <c r="Q5" s="8">
        <f t="shared" si="5"/>
        <v>6.6483472720031864</v>
      </c>
      <c r="R5" s="8">
        <f t="shared" si="6"/>
        <v>44.725121559444119</v>
      </c>
      <c r="S5" s="8">
        <f t="shared" si="7"/>
        <v>26.660044480100002</v>
      </c>
      <c r="T5" s="8">
        <f t="shared" si="0"/>
        <v>33.071668657905214</v>
      </c>
      <c r="U5" s="8">
        <f t="shared" si="1"/>
        <v>6.0774219241787746</v>
      </c>
      <c r="V5" s="8">
        <f t="shared" si="8"/>
        <v>5.4417266187050357</v>
      </c>
      <c r="W5" s="8">
        <f t="shared" si="9"/>
        <v>12.621717111247436</v>
      </c>
    </row>
    <row r="6" spans="1:23" x14ac:dyDescent="0.25">
      <c r="A6" s="1" t="s">
        <v>4</v>
      </c>
      <c r="B6" s="1">
        <v>4615</v>
      </c>
      <c r="C6" s="1" t="s">
        <v>47</v>
      </c>
      <c r="D6" s="1" t="s">
        <v>51</v>
      </c>
      <c r="E6" s="8">
        <v>1.6675522058936647</v>
      </c>
      <c r="F6" s="8">
        <v>6.2E-2</v>
      </c>
      <c r="G6" s="8">
        <v>12.71</v>
      </c>
      <c r="H6" s="8">
        <v>5.13</v>
      </c>
      <c r="I6" s="8">
        <f t="shared" si="10"/>
        <v>4.8028169014084507E-2</v>
      </c>
      <c r="J6" s="8">
        <f t="shared" si="2"/>
        <v>6.7288235294117653</v>
      </c>
      <c r="K6" s="8">
        <f t="shared" si="3"/>
        <v>3.5909999999999997</v>
      </c>
      <c r="L6" s="8">
        <v>53.3</v>
      </c>
      <c r="M6" s="8">
        <v>42.2</v>
      </c>
      <c r="N6" s="8">
        <v>16.100000000000001</v>
      </c>
      <c r="O6" s="8">
        <v>9.6</v>
      </c>
      <c r="P6" s="8">
        <f t="shared" si="4"/>
        <v>7.9211469534050165</v>
      </c>
      <c r="Q6" s="8">
        <f t="shared" si="5"/>
        <v>6.2715272314013459</v>
      </c>
      <c r="R6" s="8">
        <f t="shared" si="6"/>
        <v>25.078444087493523</v>
      </c>
      <c r="S6" s="8">
        <f t="shared" si="7"/>
        <v>21.75470719298</v>
      </c>
      <c r="T6" s="8">
        <f t="shared" si="0"/>
        <v>23.950843605210245</v>
      </c>
      <c r="U6" s="8">
        <f t="shared" si="1"/>
        <v>4.6068543099582913</v>
      </c>
      <c r="V6" s="8">
        <f t="shared" si="8"/>
        <v>5.1989583333333345</v>
      </c>
      <c r="W6" s="8">
        <f t="shared" si="9"/>
        <v>9.6548701402555395</v>
      </c>
    </row>
    <row r="7" spans="1:23" x14ac:dyDescent="0.25">
      <c r="A7" s="1" t="s">
        <v>5</v>
      </c>
      <c r="B7" s="1">
        <v>4640</v>
      </c>
      <c r="C7" s="1" t="s">
        <v>47</v>
      </c>
      <c r="D7" s="1" t="s">
        <v>51</v>
      </c>
      <c r="E7" s="8">
        <v>1.6289512502386205</v>
      </c>
      <c r="F7" s="8">
        <v>0.19</v>
      </c>
      <c r="G7" s="8">
        <v>11.27</v>
      </c>
      <c r="H7" s="8">
        <v>6.02</v>
      </c>
      <c r="I7" s="8">
        <f t="shared" si="10"/>
        <v>0.14718309859154929</v>
      </c>
      <c r="J7" s="8">
        <f t="shared" si="2"/>
        <v>5.9664705882352935</v>
      </c>
      <c r="K7" s="8">
        <f t="shared" si="3"/>
        <v>4.2140000000000004</v>
      </c>
      <c r="L7" s="8">
        <v>45.3</v>
      </c>
      <c r="M7" s="8">
        <v>39.799999999999997</v>
      </c>
      <c r="N7" s="8">
        <v>18.100000000000001</v>
      </c>
      <c r="O7" s="8">
        <v>10</v>
      </c>
      <c r="P7" s="8">
        <f t="shared" si="4"/>
        <v>7.5924282756580892</v>
      </c>
      <c r="Q7" s="8">
        <f t="shared" si="5"/>
        <v>6.670610273094745</v>
      </c>
      <c r="R7" s="8">
        <f t="shared" si="6"/>
        <v>20.275850894260586</v>
      </c>
      <c r="S7" s="8">
        <f t="shared" si="7"/>
        <v>21.671089698259998</v>
      </c>
      <c r="T7" s="8">
        <f t="shared" si="0"/>
        <v>30.366528640441686</v>
      </c>
      <c r="U7" s="8">
        <f t="shared" si="1"/>
        <v>5.4119637569847949</v>
      </c>
      <c r="V7" s="8">
        <f t="shared" si="8"/>
        <v>5.6110000000000007</v>
      </c>
      <c r="W7" s="8">
        <f t="shared" si="9"/>
        <v>11.111443634269953</v>
      </c>
    </row>
    <row r="8" spans="1:23" x14ac:dyDescent="0.25">
      <c r="A8" s="1" t="s">
        <v>6</v>
      </c>
      <c r="B8" s="1">
        <v>4665</v>
      </c>
      <c r="C8" s="1" t="s">
        <v>47</v>
      </c>
      <c r="D8" s="1" t="s">
        <v>51</v>
      </c>
      <c r="E8" s="8">
        <v>1.5349332423820705</v>
      </c>
      <c r="F8" s="8">
        <v>8.2000000000000003E-2</v>
      </c>
      <c r="G8" s="8">
        <v>13.68</v>
      </c>
      <c r="H8" s="8">
        <v>6.2</v>
      </c>
      <c r="I8" s="8">
        <f t="shared" si="10"/>
        <v>6.3521126760563373E-2</v>
      </c>
      <c r="J8" s="8">
        <f t="shared" si="2"/>
        <v>7.2423529411764704</v>
      </c>
      <c r="K8" s="8">
        <f t="shared" si="3"/>
        <v>4.34</v>
      </c>
      <c r="L8" s="8">
        <v>56.4</v>
      </c>
      <c r="M8" s="8">
        <v>44.8</v>
      </c>
      <c r="N8" s="8">
        <v>17.3</v>
      </c>
      <c r="O8" s="8">
        <v>9.31</v>
      </c>
      <c r="P8" s="8">
        <f t="shared" si="4"/>
        <v>7.7875243664717351</v>
      </c>
      <c r="Q8" s="8">
        <f t="shared" si="5"/>
        <v>6.185834957764782</v>
      </c>
      <c r="R8" s="8">
        <f t="shared" si="6"/>
        <v>26.02463533571294</v>
      </c>
      <c r="S8" s="8">
        <f t="shared" si="7"/>
        <v>22.794366199839995</v>
      </c>
      <c r="T8" s="8">
        <f t="shared" si="0"/>
        <v>23.911151721897337</v>
      </c>
      <c r="U8" s="8">
        <f t="shared" si="1"/>
        <v>4.1509010354440461</v>
      </c>
      <c r="V8" s="8">
        <f t="shared" si="8"/>
        <v>5.760472610096671</v>
      </c>
      <c r="W8" s="8">
        <f t="shared" si="9"/>
        <v>11.270848478825076</v>
      </c>
    </row>
    <row r="9" spans="1:23" x14ac:dyDescent="0.25">
      <c r="A9" s="1" t="s">
        <v>7</v>
      </c>
      <c r="B9" s="1">
        <v>4690</v>
      </c>
      <c r="C9" s="1" t="s">
        <v>47</v>
      </c>
      <c r="D9" s="1" t="s">
        <v>51</v>
      </c>
      <c r="E9" s="8">
        <v>2.6283018519400154</v>
      </c>
      <c r="F9" s="8">
        <v>6.0999999999999999E-2</v>
      </c>
      <c r="G9" s="8">
        <v>13.33</v>
      </c>
      <c r="H9" s="8">
        <v>6.86</v>
      </c>
      <c r="I9" s="8">
        <f t="shared" si="10"/>
        <v>4.725352112676056E-2</v>
      </c>
      <c r="J9" s="8">
        <f t="shared" si="2"/>
        <v>7.0570588235294123</v>
      </c>
      <c r="K9" s="8">
        <f t="shared" si="3"/>
        <v>4.8020000000000005</v>
      </c>
      <c r="L9" s="8">
        <v>76</v>
      </c>
      <c r="M9" s="8">
        <v>52.2</v>
      </c>
      <c r="N9" s="8">
        <v>33.5</v>
      </c>
      <c r="O9" s="8">
        <v>15.9</v>
      </c>
      <c r="P9" s="8">
        <f t="shared" si="4"/>
        <v>10.76935900641827</v>
      </c>
      <c r="Q9" s="8">
        <f t="shared" si="5"/>
        <v>7.396849212303076</v>
      </c>
      <c r="R9" s="8">
        <f t="shared" si="6"/>
        <v>46.401782823468821</v>
      </c>
      <c r="S9" s="8">
        <f t="shared" si="7"/>
        <v>30.75737583654</v>
      </c>
      <c r="T9" s="8">
        <f t="shared" si="0"/>
        <v>47.517671084437772</v>
      </c>
      <c r="U9" s="8">
        <f t="shared" si="1"/>
        <v>7.2752139647815186</v>
      </c>
      <c r="V9" s="8">
        <f t="shared" si="8"/>
        <v>6.531446540880502</v>
      </c>
      <c r="W9" s="8">
        <f t="shared" si="9"/>
        <v>12.745872387249893</v>
      </c>
    </row>
    <row r="10" spans="1:23" x14ac:dyDescent="0.25">
      <c r="A10" s="1" t="s">
        <v>8</v>
      </c>
      <c r="B10" s="1">
        <v>4713</v>
      </c>
      <c r="C10" s="1" t="s">
        <v>47</v>
      </c>
      <c r="D10" s="1" t="s">
        <v>51</v>
      </c>
      <c r="E10" s="8">
        <v>1.2889631215474004</v>
      </c>
      <c r="F10" s="8">
        <v>0.13100000000000001</v>
      </c>
      <c r="G10" s="8">
        <v>11.32</v>
      </c>
      <c r="H10" s="8">
        <v>5.75</v>
      </c>
      <c r="I10" s="8">
        <f t="shared" si="10"/>
        <v>0.10147887323943662</v>
      </c>
      <c r="J10" s="8">
        <f t="shared" si="2"/>
        <v>5.9929411764705875</v>
      </c>
      <c r="K10" s="8">
        <f t="shared" si="3"/>
        <v>4.0250000000000004</v>
      </c>
      <c r="L10" s="8">
        <v>101</v>
      </c>
      <c r="M10" s="8">
        <v>85.9</v>
      </c>
      <c r="N10" s="8">
        <v>36.299999999999997</v>
      </c>
      <c r="O10" s="8">
        <v>23.3</v>
      </c>
      <c r="P10" s="8">
        <f t="shared" si="4"/>
        <v>16.853160581075777</v>
      </c>
      <c r="Q10" s="8">
        <f t="shared" si="5"/>
        <v>14.333529642716924</v>
      </c>
      <c r="R10" s="8">
        <f t="shared" si="6"/>
        <v>75.864829824581179</v>
      </c>
      <c r="S10" s="8">
        <f t="shared" si="7"/>
        <v>67.690659750160009</v>
      </c>
      <c r="T10" s="8">
        <f t="shared" si="0"/>
        <v>60.631831566548883</v>
      </c>
      <c r="U10" s="8">
        <f t="shared" si="1"/>
        <v>12.554178223590057</v>
      </c>
      <c r="V10" s="8">
        <f t="shared" si="8"/>
        <v>4.8296137339055791</v>
      </c>
      <c r="W10" s="8">
        <f t="shared" si="9"/>
        <v>28.162171122802832</v>
      </c>
    </row>
    <row r="11" spans="1:23" x14ac:dyDescent="0.25">
      <c r="A11" s="1" t="s">
        <v>9</v>
      </c>
      <c r="B11" s="1">
        <v>4740</v>
      </c>
      <c r="C11" s="1" t="s">
        <v>47</v>
      </c>
      <c r="D11" s="1" t="s">
        <v>51</v>
      </c>
      <c r="E11" s="8">
        <v>2.5137297862526471</v>
      </c>
      <c r="F11" s="8">
        <v>9.0999999999999998E-2</v>
      </c>
      <c r="G11" s="8">
        <v>12.78</v>
      </c>
      <c r="H11" s="8">
        <v>6.53</v>
      </c>
      <c r="I11" s="8">
        <f t="shared" ref="I11:I20" si="11">F11*55/71</f>
        <v>7.0492957746478874E-2</v>
      </c>
      <c r="J11" s="8">
        <f t="shared" si="2"/>
        <v>6.7658823529411762</v>
      </c>
      <c r="K11" s="8">
        <f t="shared" si="3"/>
        <v>4.5709999999999997</v>
      </c>
      <c r="L11" s="8">
        <v>58.4</v>
      </c>
      <c r="M11" s="8">
        <v>50.1</v>
      </c>
      <c r="N11" s="8">
        <v>26.6</v>
      </c>
      <c r="O11" s="8">
        <v>11.9</v>
      </c>
      <c r="P11" s="8">
        <f t="shared" si="4"/>
        <v>8.6315423404625289</v>
      </c>
      <c r="Q11" s="8">
        <f t="shared" si="5"/>
        <v>7.4047991653625465</v>
      </c>
      <c r="R11" s="8">
        <f t="shared" si="6"/>
        <v>30.023014589942353</v>
      </c>
      <c r="S11" s="8">
        <f t="shared" si="7"/>
        <v>29.54210526564</v>
      </c>
      <c r="T11" s="8">
        <f t="shared" si="0"/>
        <v>39.354216657972529</v>
      </c>
      <c r="U11" s="8">
        <f t="shared" si="1"/>
        <v>5.6793012154968849</v>
      </c>
      <c r="V11" s="8">
        <f t="shared" si="8"/>
        <v>6.9294117647058817</v>
      </c>
      <c r="W11" s="8">
        <f t="shared" si="9"/>
        <v>10.581885191269528</v>
      </c>
    </row>
    <row r="12" spans="1:23" x14ac:dyDescent="0.25">
      <c r="A12" s="1" t="s">
        <v>10</v>
      </c>
      <c r="B12" s="1">
        <v>4765</v>
      </c>
      <c r="C12" s="1" t="s">
        <v>47</v>
      </c>
      <c r="D12" s="1" t="s">
        <v>57</v>
      </c>
      <c r="E12" s="8">
        <v>0.84177942520881377</v>
      </c>
      <c r="F12" s="8">
        <v>6.5000000000000002E-2</v>
      </c>
      <c r="G12" s="8">
        <v>12.33</v>
      </c>
      <c r="H12" s="8">
        <v>6.69</v>
      </c>
      <c r="I12" s="8">
        <f t="shared" si="11"/>
        <v>5.035211267605634E-2</v>
      </c>
      <c r="J12" s="8">
        <f t="shared" si="2"/>
        <v>6.52764705882353</v>
      </c>
      <c r="K12" s="8">
        <f t="shared" si="3"/>
        <v>4.6830000000000007</v>
      </c>
      <c r="L12" s="8">
        <v>29.4</v>
      </c>
      <c r="M12" s="8">
        <v>28.1</v>
      </c>
      <c r="N12" s="8">
        <v>12</v>
      </c>
      <c r="O12" s="8">
        <v>3.1</v>
      </c>
      <c r="P12" s="8">
        <f t="shared" si="4"/>
        <v>4.5039199783725321</v>
      </c>
      <c r="Q12" s="8">
        <f t="shared" si="5"/>
        <v>4.3047670541587815</v>
      </c>
      <c r="R12" s="8">
        <f t="shared" si="6"/>
        <v>2.0222042170570553</v>
      </c>
      <c r="S12" s="8">
        <f t="shared" si="7"/>
        <v>8.2659747985400003</v>
      </c>
      <c r="T12" s="8">
        <f t="shared" si="0"/>
        <v>18.401730197350634</v>
      </c>
      <c r="U12" s="8">
        <f t="shared" si="1"/>
        <v>1.5334775164458863</v>
      </c>
      <c r="V12" s="8">
        <f t="shared" si="8"/>
        <v>12</v>
      </c>
      <c r="W12" s="8">
        <f t="shared" si="9"/>
        <v>14.255515923334967</v>
      </c>
    </row>
    <row r="13" spans="1:23" x14ac:dyDescent="0.25">
      <c r="A13" s="1" t="s">
        <v>11</v>
      </c>
      <c r="B13" s="1">
        <v>4790</v>
      </c>
      <c r="C13" s="1" t="s">
        <v>47</v>
      </c>
      <c r="D13" s="1" t="s">
        <v>52</v>
      </c>
      <c r="E13" s="8">
        <v>0.30110550111861828</v>
      </c>
      <c r="F13" s="8">
        <v>5.3999999999999999E-2</v>
      </c>
      <c r="G13" s="8">
        <v>11.53</v>
      </c>
      <c r="H13" s="8">
        <v>5.48</v>
      </c>
      <c r="I13" s="8">
        <f t="shared" si="11"/>
        <v>4.1830985915492953E-2</v>
      </c>
      <c r="J13" s="8">
        <f t="shared" si="2"/>
        <v>6.1041176470588239</v>
      </c>
      <c r="K13" s="8">
        <f t="shared" si="3"/>
        <v>3.8359999999999999</v>
      </c>
      <c r="L13" s="8">
        <v>26.6</v>
      </c>
      <c r="M13" s="8">
        <v>23.5</v>
      </c>
      <c r="N13" s="8">
        <v>12.4</v>
      </c>
      <c r="O13" s="8">
        <v>2.88</v>
      </c>
      <c r="P13" s="8">
        <f t="shared" si="4"/>
        <v>4.357714175580611</v>
      </c>
      <c r="Q13" s="8">
        <f t="shared" si="5"/>
        <v>3.8498602679001634</v>
      </c>
      <c r="R13" s="8">
        <f t="shared" si="6"/>
        <v>0.99854133192764749</v>
      </c>
      <c r="S13" s="8">
        <f t="shared" si="7"/>
        <v>4.9528539681399977</v>
      </c>
      <c r="T13" s="8">
        <f t="shared" si="0"/>
        <v>20.334470463525104</v>
      </c>
      <c r="U13" s="8">
        <f t="shared" si="1"/>
        <v>1.5234983073608817</v>
      </c>
      <c r="V13" s="8">
        <f t="shared" si="8"/>
        <v>13.347222222222225</v>
      </c>
      <c r="W13" s="8">
        <f t="shared" si="9"/>
        <v>41.181579060938887</v>
      </c>
    </row>
    <row r="14" spans="1:23" x14ac:dyDescent="0.25">
      <c r="A14" s="1" t="s">
        <v>12</v>
      </c>
      <c r="B14" s="1">
        <v>4815</v>
      </c>
      <c r="C14" s="1" t="s">
        <v>47</v>
      </c>
      <c r="D14" s="1" t="s">
        <v>52</v>
      </c>
      <c r="E14" s="8">
        <v>0.53136833347936285</v>
      </c>
      <c r="F14" s="8">
        <v>5.7000000000000002E-2</v>
      </c>
      <c r="G14" s="8">
        <v>12.27</v>
      </c>
      <c r="H14" s="8">
        <v>6.11</v>
      </c>
      <c r="I14" s="8">
        <f t="shared" si="11"/>
        <v>4.4154929577464794E-2</v>
      </c>
      <c r="J14" s="8">
        <f t="shared" si="2"/>
        <v>6.4958823529411758</v>
      </c>
      <c r="K14" s="8">
        <f t="shared" si="3"/>
        <v>4.2770000000000001</v>
      </c>
      <c r="L14" s="8">
        <v>30.3</v>
      </c>
      <c r="M14" s="8">
        <v>31.6</v>
      </c>
      <c r="N14" s="8">
        <v>10.8</v>
      </c>
      <c r="O14" s="8">
        <v>2.66</v>
      </c>
      <c r="P14" s="8">
        <f t="shared" si="4"/>
        <v>4.6644933441999461</v>
      </c>
      <c r="Q14" s="8">
        <f t="shared" si="5"/>
        <v>4.8646201213438385</v>
      </c>
      <c r="R14" s="8">
        <f t="shared" si="6"/>
        <v>3.0554295006723571</v>
      </c>
      <c r="S14" s="8">
        <f t="shared" si="7"/>
        <v>11.862490736260003</v>
      </c>
      <c r="T14" s="8">
        <f t="shared" si="0"/>
        <v>16.642542787286068</v>
      </c>
      <c r="U14" s="8">
        <f t="shared" si="1"/>
        <v>1.3222569836971605</v>
      </c>
      <c r="V14" s="8">
        <f t="shared" si="8"/>
        <v>12.586466165413537</v>
      </c>
      <c r="W14" s="8">
        <f t="shared" si="9"/>
        <v>20.324884490730476</v>
      </c>
    </row>
    <row r="15" spans="1:23" x14ac:dyDescent="0.25">
      <c r="A15" s="1" t="s">
        <v>13</v>
      </c>
      <c r="B15" s="1">
        <v>4840</v>
      </c>
      <c r="C15" s="1" t="s">
        <v>47</v>
      </c>
      <c r="D15" s="1" t="s">
        <v>52</v>
      </c>
      <c r="E15" s="8">
        <v>0.63998866964482193</v>
      </c>
      <c r="F15" s="8">
        <v>5.1999999999999998E-2</v>
      </c>
      <c r="G15" s="8">
        <v>12.34</v>
      </c>
      <c r="H15" s="8">
        <v>5.9</v>
      </c>
      <c r="I15" s="8">
        <f t="shared" si="11"/>
        <v>4.0281690140845067E-2</v>
      </c>
      <c r="J15" s="8">
        <f t="shared" si="2"/>
        <v>6.5329411764705885</v>
      </c>
      <c r="K15" s="8">
        <f t="shared" si="3"/>
        <v>4.1300000000000008</v>
      </c>
      <c r="L15" s="8">
        <v>27.4</v>
      </c>
      <c r="M15" s="8">
        <v>27.9</v>
      </c>
      <c r="N15" s="8">
        <v>10.199999999999999</v>
      </c>
      <c r="O15" s="8">
        <v>2.69</v>
      </c>
      <c r="P15" s="8">
        <f t="shared" si="4"/>
        <v>4.1941292994777593</v>
      </c>
      <c r="Q15" s="8">
        <f t="shared" si="5"/>
        <v>4.2706645056726087</v>
      </c>
      <c r="R15" s="8">
        <f t="shared" si="6"/>
        <v>3.1211726536639617E-9</v>
      </c>
      <c r="S15" s="8">
        <f t="shared" si="7"/>
        <v>8.0498888089199987</v>
      </c>
      <c r="T15" s="8">
        <f t="shared" si="0"/>
        <v>15.628795245813071</v>
      </c>
      <c r="U15" s="8">
        <f t="shared" si="1"/>
        <v>1.3295844152826428</v>
      </c>
      <c r="V15" s="8">
        <f t="shared" si="8"/>
        <v>11.754646840148698</v>
      </c>
      <c r="W15" s="8">
        <f t="shared" si="9"/>
        <v>15.937782157394677</v>
      </c>
    </row>
    <row r="16" spans="1:23" x14ac:dyDescent="0.25">
      <c r="A16" s="1" t="s">
        <v>14</v>
      </c>
      <c r="B16" s="1">
        <v>4865</v>
      </c>
      <c r="C16" s="1" t="s">
        <v>47</v>
      </c>
      <c r="D16" s="1" t="s">
        <v>52</v>
      </c>
      <c r="E16" s="8">
        <v>0.86075425383176118</v>
      </c>
      <c r="F16" s="8">
        <v>6.4000000000000001E-2</v>
      </c>
      <c r="G16" s="8">
        <v>12.77</v>
      </c>
      <c r="H16" s="8">
        <v>5.75</v>
      </c>
      <c r="I16" s="8">
        <f t="shared" si="11"/>
        <v>4.9577464788732394E-2</v>
      </c>
      <c r="J16" s="8">
        <f t="shared" si="2"/>
        <v>6.7605882352941169</v>
      </c>
      <c r="K16" s="8">
        <f t="shared" si="3"/>
        <v>4.0250000000000004</v>
      </c>
      <c r="L16" s="8">
        <v>34.799999999999997</v>
      </c>
      <c r="M16" s="8">
        <v>29.6</v>
      </c>
      <c r="N16" s="8">
        <v>8.99</v>
      </c>
      <c r="O16" s="8">
        <v>3.67</v>
      </c>
      <c r="P16" s="8">
        <f t="shared" si="4"/>
        <v>5.1474810754372227</v>
      </c>
      <c r="Q16" s="8">
        <f t="shared" si="5"/>
        <v>4.3783172365787877</v>
      </c>
      <c r="R16" s="8">
        <f t="shared" si="6"/>
        <v>6.4452188038782339</v>
      </c>
      <c r="S16" s="8">
        <f t="shared" si="7"/>
        <v>9.0581912552600024</v>
      </c>
      <c r="T16" s="8">
        <f t="shared" si="0"/>
        <v>13.310957104324372</v>
      </c>
      <c r="U16" s="8">
        <f t="shared" si="1"/>
        <v>1.752887171153269</v>
      </c>
      <c r="V16" s="8">
        <f t="shared" si="8"/>
        <v>7.5937329700272462</v>
      </c>
      <c r="W16" s="8">
        <f t="shared" si="9"/>
        <v>10.444328285314686</v>
      </c>
    </row>
    <row r="17" spans="1:23" x14ac:dyDescent="0.25">
      <c r="A17" s="1" t="s">
        <v>15</v>
      </c>
      <c r="B17" s="1">
        <v>4890</v>
      </c>
      <c r="C17" s="1" t="s">
        <v>47</v>
      </c>
      <c r="D17" s="1" t="s">
        <v>51</v>
      </c>
      <c r="E17" s="8">
        <v>2.4674527768305179</v>
      </c>
      <c r="F17" s="8">
        <v>0.13200000000000001</v>
      </c>
      <c r="G17" s="8">
        <v>10.6</v>
      </c>
      <c r="H17" s="8">
        <v>4.99</v>
      </c>
      <c r="I17" s="8">
        <f t="shared" si="11"/>
        <v>0.10225352112676057</v>
      </c>
      <c r="J17" s="8">
        <f t="shared" si="2"/>
        <v>5.6117647058823525</v>
      </c>
      <c r="K17" s="8">
        <f t="shared" si="3"/>
        <v>3.4929999999999999</v>
      </c>
      <c r="L17" s="8">
        <v>77.7</v>
      </c>
      <c r="M17" s="8">
        <v>40.200000000000003</v>
      </c>
      <c r="N17" s="8">
        <v>24</v>
      </c>
      <c r="O17" s="8">
        <v>13.5</v>
      </c>
      <c r="P17" s="8">
        <f t="shared" si="4"/>
        <v>13.845911949685537</v>
      </c>
      <c r="Q17" s="8">
        <f t="shared" si="5"/>
        <v>7.1635220125786176</v>
      </c>
      <c r="R17" s="8">
        <f t="shared" si="6"/>
        <v>54.163533227964706</v>
      </c>
      <c r="S17" s="8">
        <f t="shared" si="7"/>
        <v>23.148851002800004</v>
      </c>
      <c r="T17" s="8">
        <f t="shared" si="0"/>
        <v>42.810062893081756</v>
      </c>
      <c r="U17" s="8">
        <f t="shared" si="1"/>
        <v>7.7679549604382236</v>
      </c>
      <c r="V17" s="8">
        <f t="shared" si="8"/>
        <v>5.5111111111111102</v>
      </c>
      <c r="W17" s="8">
        <f t="shared" si="9"/>
        <v>9.7266299178492801</v>
      </c>
    </row>
    <row r="18" spans="1:23" x14ac:dyDescent="0.25">
      <c r="A18" s="1" t="s">
        <v>16</v>
      </c>
      <c r="B18" s="1">
        <v>4915</v>
      </c>
      <c r="C18" s="1" t="s">
        <v>47</v>
      </c>
      <c r="D18" s="1" t="s">
        <v>51</v>
      </c>
      <c r="E18" s="8">
        <v>2.9436884064631608</v>
      </c>
      <c r="F18" s="8">
        <v>7.0999999999999994E-2</v>
      </c>
      <c r="G18" s="8">
        <v>10.68</v>
      </c>
      <c r="H18" s="8">
        <v>7.41</v>
      </c>
      <c r="I18" s="8">
        <f t="shared" si="11"/>
        <v>5.5E-2</v>
      </c>
      <c r="J18" s="8">
        <f t="shared" si="2"/>
        <v>5.6541176470588237</v>
      </c>
      <c r="K18" s="8">
        <f t="shared" si="3"/>
        <v>5.1870000000000003</v>
      </c>
      <c r="L18" s="8">
        <v>79.599999999999994</v>
      </c>
      <c r="M18" s="8">
        <v>48</v>
      </c>
      <c r="N18" s="8">
        <v>36.299999999999997</v>
      </c>
      <c r="O18" s="8">
        <v>11.7</v>
      </c>
      <c r="P18" s="8">
        <f t="shared" si="4"/>
        <v>14.078235538909695</v>
      </c>
      <c r="Q18" s="8">
        <f t="shared" si="5"/>
        <v>8.489388264669163</v>
      </c>
      <c r="R18" s="8">
        <f t="shared" si="6"/>
        <v>55.885899516477636</v>
      </c>
      <c r="S18" s="8">
        <f t="shared" si="7"/>
        <v>30.820163085840001</v>
      </c>
      <c r="T18" s="8">
        <f t="shared" si="0"/>
        <v>64.265199750312092</v>
      </c>
      <c r="U18" s="8">
        <f t="shared" si="1"/>
        <v>6.6817989609761979</v>
      </c>
      <c r="V18" s="8">
        <f t="shared" si="8"/>
        <v>9.6179487179487175</v>
      </c>
      <c r="W18" s="8">
        <f t="shared" si="9"/>
        <v>12.331468208489641</v>
      </c>
    </row>
    <row r="19" spans="1:23" x14ac:dyDescent="0.25">
      <c r="A19" s="1" t="s">
        <v>17</v>
      </c>
      <c r="B19" s="1">
        <v>4939</v>
      </c>
      <c r="C19" s="1" t="s">
        <v>47</v>
      </c>
      <c r="D19" s="1" t="s">
        <v>51</v>
      </c>
      <c r="E19" s="8">
        <v>3.5004474974365212</v>
      </c>
      <c r="F19" s="8">
        <v>4.2000000000000003E-2</v>
      </c>
      <c r="G19" s="8">
        <v>9.27</v>
      </c>
      <c r="H19" s="8">
        <v>5.92</v>
      </c>
      <c r="I19" s="8">
        <f t="shared" si="11"/>
        <v>3.2535211267605633E-2</v>
      </c>
      <c r="J19" s="8">
        <f t="shared" si="2"/>
        <v>4.907647058823529</v>
      </c>
      <c r="K19" s="8">
        <f t="shared" si="3"/>
        <v>4.1440000000000001</v>
      </c>
      <c r="L19" s="8">
        <v>100</v>
      </c>
      <c r="M19" s="8">
        <v>105</v>
      </c>
      <c r="N19" s="8">
        <v>47</v>
      </c>
      <c r="O19" s="8">
        <v>22.7</v>
      </c>
      <c r="P19" s="8">
        <f t="shared" si="4"/>
        <v>20.376363418434618</v>
      </c>
      <c r="Q19" s="8">
        <f t="shared" si="5"/>
        <v>21.395181589356348</v>
      </c>
      <c r="R19" s="8">
        <f t="shared" si="6"/>
        <v>79.416693681437067</v>
      </c>
      <c r="S19" s="8">
        <f t="shared" si="7"/>
        <v>90.088287622259998</v>
      </c>
      <c r="T19" s="8">
        <f t="shared" si="0"/>
        <v>95.86467697470934</v>
      </c>
      <c r="U19" s="8">
        <f t="shared" si="1"/>
        <v>14.935677195098847</v>
      </c>
      <c r="V19" s="8">
        <f t="shared" si="8"/>
        <v>6.4185022026431717</v>
      </c>
      <c r="W19" s="8">
        <f t="shared" si="9"/>
        <v>13.426854719123615</v>
      </c>
    </row>
    <row r="20" spans="1:23" x14ac:dyDescent="0.25">
      <c r="A20" s="1" t="s">
        <v>18</v>
      </c>
      <c r="B20" s="1">
        <v>4965</v>
      </c>
      <c r="C20" s="1" t="s">
        <v>47</v>
      </c>
      <c r="D20" s="1" t="s">
        <v>51</v>
      </c>
      <c r="E20" s="8">
        <v>4.2793286034926901</v>
      </c>
      <c r="F20" s="8">
        <v>7.1999999999999995E-2</v>
      </c>
      <c r="G20" s="8">
        <v>11.24</v>
      </c>
      <c r="H20" s="8">
        <v>7.2</v>
      </c>
      <c r="I20" s="8">
        <f t="shared" si="11"/>
        <v>5.577464788732394E-2</v>
      </c>
      <c r="J20" s="8">
        <f t="shared" si="2"/>
        <v>5.9505882352941182</v>
      </c>
      <c r="K20" s="8">
        <f t="shared" si="3"/>
        <v>5.04</v>
      </c>
      <c r="L20" s="8">
        <v>50.2</v>
      </c>
      <c r="M20" s="8">
        <v>53.1</v>
      </c>
      <c r="N20" s="8">
        <v>25.3</v>
      </c>
      <c r="O20" s="8">
        <v>8.07</v>
      </c>
      <c r="P20" s="8">
        <f t="shared" si="4"/>
        <v>8.4361407671016213</v>
      </c>
      <c r="Q20" s="8">
        <f t="shared" si="5"/>
        <v>8.9234875444839847</v>
      </c>
      <c r="R20" s="8">
        <f t="shared" si="6"/>
        <v>25.242463536068236</v>
      </c>
      <c r="S20" s="8">
        <f t="shared" si="7"/>
        <v>35.019347667120002</v>
      </c>
      <c r="T20" s="8">
        <f t="shared" si="0"/>
        <v>42.559321866350331</v>
      </c>
      <c r="U20" s="8">
        <f t="shared" si="1"/>
        <v>4.3791116595874948</v>
      </c>
      <c r="V20" s="8">
        <f t="shared" si="8"/>
        <v>9.7187112763320922</v>
      </c>
      <c r="W20" s="8">
        <f t="shared" si="9"/>
        <v>5.9121423812489464</v>
      </c>
    </row>
    <row r="21" spans="1:23" x14ac:dyDescent="0.25">
      <c r="A21" s="1" t="s">
        <v>19</v>
      </c>
      <c r="B21" s="1">
        <v>4990</v>
      </c>
      <c r="C21" s="1" t="s">
        <v>47</v>
      </c>
      <c r="D21" s="1" t="s">
        <v>51</v>
      </c>
      <c r="E21" s="8">
        <v>0.91402402536461402</v>
      </c>
      <c r="F21" s="8">
        <v>0.08</v>
      </c>
      <c r="G21" s="8">
        <v>12.57</v>
      </c>
      <c r="H21" s="8">
        <v>7.61</v>
      </c>
      <c r="I21" s="8">
        <f>F21*55/71</f>
        <v>6.1971830985915501E-2</v>
      </c>
      <c r="J21" s="8">
        <f t="shared" si="2"/>
        <v>6.6547058823529408</v>
      </c>
      <c r="K21" s="8">
        <f t="shared" si="3"/>
        <v>5.327</v>
      </c>
      <c r="L21" s="8">
        <v>57</v>
      </c>
      <c r="M21" s="8">
        <v>53.7</v>
      </c>
      <c r="N21" s="8">
        <v>21.7</v>
      </c>
      <c r="O21" s="8">
        <v>5.79</v>
      </c>
      <c r="P21" s="8">
        <f t="shared" si="4"/>
        <v>8.5653672765844604</v>
      </c>
      <c r="Q21" s="8">
        <f t="shared" si="5"/>
        <v>8.0694775921506245</v>
      </c>
      <c r="R21" s="8">
        <f t="shared" si="6"/>
        <v>29.089303082595883</v>
      </c>
      <c r="S21" s="8">
        <f t="shared" si="7"/>
        <v>33.479911047660003</v>
      </c>
      <c r="T21" s="8">
        <f t="shared" si="0"/>
        <v>32.64111199504994</v>
      </c>
      <c r="U21" s="8">
        <f t="shared" si="1"/>
        <v>2.8094550089391879</v>
      </c>
      <c r="V21" s="8">
        <f t="shared" si="8"/>
        <v>11.618307426597582</v>
      </c>
      <c r="W21" s="8">
        <f t="shared" si="9"/>
        <v>23.741170251343924</v>
      </c>
    </row>
    <row r="22" spans="1:23" x14ac:dyDescent="0.25">
      <c r="A22" s="1" t="s">
        <v>20</v>
      </c>
      <c r="B22" s="1">
        <v>5015</v>
      </c>
      <c r="C22" s="1" t="s">
        <v>47</v>
      </c>
      <c r="D22" s="1" t="s">
        <v>51</v>
      </c>
      <c r="E22" s="8">
        <v>1.1519124044721152</v>
      </c>
      <c r="F22" s="8">
        <v>4.5999999999999999E-2</v>
      </c>
      <c r="G22" s="8">
        <v>14.13</v>
      </c>
      <c r="H22" s="8">
        <v>6.89</v>
      </c>
      <c r="I22" s="8">
        <f t="shared" ref="I22:I46" si="12">F22*55/71</f>
        <v>3.5633802816901407E-2</v>
      </c>
      <c r="J22" s="8">
        <f t="shared" si="2"/>
        <v>7.4805882352941184</v>
      </c>
      <c r="K22" s="8">
        <f t="shared" si="3"/>
        <v>4.8229999999999995</v>
      </c>
      <c r="L22" s="8">
        <v>86.7</v>
      </c>
      <c r="M22" s="8">
        <v>60.4</v>
      </c>
      <c r="N22" s="8">
        <v>31.5</v>
      </c>
      <c r="O22" s="8">
        <v>9.68</v>
      </c>
      <c r="P22" s="8">
        <f t="shared" si="4"/>
        <v>11.589997640953055</v>
      </c>
      <c r="Q22" s="8">
        <f t="shared" si="5"/>
        <v>8.0742313438704088</v>
      </c>
      <c r="R22" s="8">
        <f t="shared" si="6"/>
        <v>55.325445708598238</v>
      </c>
      <c r="S22" s="8">
        <f t="shared" si="7"/>
        <v>37.670496666939997</v>
      </c>
      <c r="T22" s="8">
        <f t="shared" si="0"/>
        <v>42.151096956829434</v>
      </c>
      <c r="U22" s="8">
        <f t="shared" si="1"/>
        <v>4.1784190326892876</v>
      </c>
      <c r="V22" s="8">
        <f t="shared" si="8"/>
        <v>10.087809917355372</v>
      </c>
      <c r="W22" s="8">
        <f t="shared" si="9"/>
        <v>27.345829316279868</v>
      </c>
    </row>
    <row r="23" spans="1:23" x14ac:dyDescent="0.25">
      <c r="A23" s="1" t="s">
        <v>21</v>
      </c>
      <c r="B23" s="1">
        <v>5030</v>
      </c>
      <c r="C23" s="1" t="s">
        <v>47</v>
      </c>
      <c r="D23" s="1" t="s">
        <v>51</v>
      </c>
      <c r="E23" s="8" t="s">
        <v>59</v>
      </c>
      <c r="F23" s="8">
        <v>4.1000000000000002E-2</v>
      </c>
      <c r="G23" s="8">
        <v>13.69</v>
      </c>
      <c r="H23" s="8">
        <v>7.99</v>
      </c>
      <c r="I23" s="8">
        <f t="shared" si="12"/>
        <v>3.1760563380281687E-2</v>
      </c>
      <c r="J23" s="8">
        <f t="shared" si="2"/>
        <v>7.2476470588235289</v>
      </c>
      <c r="K23" s="8">
        <f t="shared" si="3"/>
        <v>5.593</v>
      </c>
      <c r="L23" s="8">
        <v>66.7</v>
      </c>
      <c r="M23" s="8">
        <v>67.2</v>
      </c>
      <c r="N23" s="8">
        <v>17.3</v>
      </c>
      <c r="O23" s="8">
        <v>6.53</v>
      </c>
      <c r="P23" s="8">
        <f t="shared" si="4"/>
        <v>9.2029867705543396</v>
      </c>
      <c r="Q23" s="8">
        <f t="shared" si="5"/>
        <v>9.2719746773800846</v>
      </c>
      <c r="R23" s="8">
        <f t="shared" si="6"/>
        <v>36.302431121777062</v>
      </c>
      <c r="S23" s="8">
        <f t="shared" si="7"/>
        <v>45.178280210220002</v>
      </c>
      <c r="T23" s="8">
        <f t="shared" si="0"/>
        <v>23.893685577469366</v>
      </c>
      <c r="U23" s="8">
        <f t="shared" si="1"/>
        <v>2.9093001458302243</v>
      </c>
      <c r="V23" s="8">
        <f t="shared" si="8"/>
        <v>8.2128637059724365</v>
      </c>
      <c r="W23" s="8" t="s">
        <v>240</v>
      </c>
    </row>
    <row r="24" spans="1:23" x14ac:dyDescent="0.25">
      <c r="A24" s="1" t="s">
        <v>22</v>
      </c>
      <c r="B24" s="1">
        <v>5037</v>
      </c>
      <c r="C24" s="1" t="s">
        <v>47</v>
      </c>
      <c r="D24" s="1" t="s">
        <v>51</v>
      </c>
      <c r="E24" s="8">
        <v>1.2842558866637277</v>
      </c>
      <c r="F24" s="8">
        <v>3.5999999999999997E-2</v>
      </c>
      <c r="G24" s="8">
        <v>12.8</v>
      </c>
      <c r="H24" s="8">
        <v>6.01</v>
      </c>
      <c r="I24" s="8">
        <f t="shared" si="12"/>
        <v>2.788732394366197E-2</v>
      </c>
      <c r="J24" s="8">
        <f t="shared" si="2"/>
        <v>6.7764705882352949</v>
      </c>
      <c r="K24" s="8">
        <f t="shared" si="3"/>
        <v>4.2069999999999999</v>
      </c>
      <c r="L24" s="8">
        <v>67.900000000000006</v>
      </c>
      <c r="M24" s="8">
        <v>60.5</v>
      </c>
      <c r="N24" s="8">
        <v>32</v>
      </c>
      <c r="O24" s="8">
        <v>5.75</v>
      </c>
      <c r="P24" s="8">
        <f t="shared" si="4"/>
        <v>10.019965277777777</v>
      </c>
      <c r="Q24" s="8">
        <f t="shared" si="5"/>
        <v>8.9279513888888875</v>
      </c>
      <c r="R24" s="8">
        <f t="shared" si="6"/>
        <v>39.478606162070591</v>
      </c>
      <c r="S24" s="8">
        <f t="shared" si="7"/>
        <v>39.909933286399998</v>
      </c>
      <c r="T24" s="8">
        <f t="shared" si="0"/>
        <v>47.269444444444431</v>
      </c>
      <c r="U24" s="8">
        <f t="shared" si="1"/>
        <v>2.7399123543906807</v>
      </c>
      <c r="V24" s="8">
        <f t="shared" si="8"/>
        <v>17.252173913043475</v>
      </c>
      <c r="W24" s="8">
        <f t="shared" si="9"/>
        <v>24.91715267362364</v>
      </c>
    </row>
    <row r="25" spans="1:23" x14ac:dyDescent="0.25">
      <c r="A25" s="1" t="s">
        <v>24</v>
      </c>
      <c r="B25" s="1">
        <v>5050</v>
      </c>
      <c r="C25" s="1" t="s">
        <v>47</v>
      </c>
      <c r="D25" s="1" t="s">
        <v>51</v>
      </c>
      <c r="E25" s="8">
        <v>2.73</v>
      </c>
      <c r="F25" s="8">
        <v>3.1E-2</v>
      </c>
      <c r="G25" s="8">
        <v>12.46</v>
      </c>
      <c r="H25" s="8">
        <v>7.06</v>
      </c>
      <c r="I25" s="8">
        <f t="shared" si="12"/>
        <v>2.4014084507042253E-2</v>
      </c>
      <c r="J25" s="8">
        <f t="shared" si="2"/>
        <v>6.5964705882352943</v>
      </c>
      <c r="K25" s="8">
        <f t="shared" si="3"/>
        <v>4.9419999999999993</v>
      </c>
      <c r="L25" s="8">
        <v>93.5</v>
      </c>
      <c r="M25" s="8">
        <v>110</v>
      </c>
      <c r="N25" s="8">
        <v>36</v>
      </c>
      <c r="O25" s="8">
        <v>14.6</v>
      </c>
      <c r="P25" s="8">
        <f t="shared" si="4"/>
        <v>14.174246477617263</v>
      </c>
      <c r="Q25" s="8">
        <f t="shared" si="5"/>
        <v>16.675584091314427</v>
      </c>
      <c r="R25" s="8">
        <f t="shared" si="6"/>
        <v>65.833549435890589</v>
      </c>
      <c r="S25" s="8">
        <f t="shared" si="7"/>
        <v>89.956856933479997</v>
      </c>
      <c r="T25" s="8">
        <f t="shared" si="0"/>
        <v>54.629213483146067</v>
      </c>
      <c r="U25" s="8">
        <f t="shared" si="1"/>
        <v>7.1468325882968857</v>
      </c>
      <c r="V25" s="8">
        <f t="shared" si="8"/>
        <v>7.6438356164383574</v>
      </c>
      <c r="W25" s="8">
        <f t="shared" si="9"/>
        <v>13.186813186813186</v>
      </c>
    </row>
    <row r="26" spans="1:23" x14ac:dyDescent="0.25">
      <c r="A26" s="1" t="s">
        <v>25</v>
      </c>
      <c r="B26" s="1">
        <v>5055</v>
      </c>
      <c r="C26" s="1" t="s">
        <v>47</v>
      </c>
      <c r="D26" s="1" t="s">
        <v>51</v>
      </c>
      <c r="E26" s="8">
        <v>3.4039895565707399</v>
      </c>
      <c r="F26" s="8">
        <v>8.4000000000000005E-2</v>
      </c>
      <c r="G26" s="8">
        <v>7.68</v>
      </c>
      <c r="H26" s="8">
        <v>4.58</v>
      </c>
      <c r="I26" s="8">
        <f t="shared" si="12"/>
        <v>6.5070422535211267E-2</v>
      </c>
      <c r="J26" s="8">
        <f t="shared" si="2"/>
        <v>4.0658823529411761</v>
      </c>
      <c r="K26" s="8">
        <f t="shared" si="3"/>
        <v>3.2060000000000004</v>
      </c>
      <c r="L26" s="8">
        <v>85.7</v>
      </c>
      <c r="M26" s="8">
        <v>92.6</v>
      </c>
      <c r="N26" s="8">
        <v>32.4</v>
      </c>
      <c r="O26" s="8">
        <v>12.8</v>
      </c>
      <c r="P26" s="8">
        <f t="shared" si="4"/>
        <v>21.077835648148152</v>
      </c>
      <c r="Q26" s="8">
        <f t="shared" si="5"/>
        <v>22.77488425925926</v>
      </c>
      <c r="R26" s="8">
        <f t="shared" si="6"/>
        <v>68.647163697242362</v>
      </c>
      <c r="S26" s="8">
        <f t="shared" si="7"/>
        <v>80.245959971839994</v>
      </c>
      <c r="T26" s="8">
        <f t="shared" si="0"/>
        <v>79.767187500000006</v>
      </c>
      <c r="U26" s="8">
        <f t="shared" si="1"/>
        <v>10.165471923536442</v>
      </c>
      <c r="V26" s="8">
        <f t="shared" si="8"/>
        <v>7.8468749999999989</v>
      </c>
      <c r="W26" s="8">
        <f t="shared" si="9"/>
        <v>9.5182430678901753</v>
      </c>
    </row>
    <row r="27" spans="1:23" x14ac:dyDescent="0.25">
      <c r="A27" s="1" t="s">
        <v>26</v>
      </c>
      <c r="B27" s="1">
        <v>5060</v>
      </c>
      <c r="C27" s="1" t="s">
        <v>47</v>
      </c>
      <c r="D27" s="1" t="s">
        <v>51</v>
      </c>
      <c r="E27" s="8">
        <v>4.0199999999999996</v>
      </c>
      <c r="F27" s="8">
        <v>1.4E-2</v>
      </c>
      <c r="G27" s="8">
        <v>8.36</v>
      </c>
      <c r="H27" s="8">
        <v>4.4000000000000004</v>
      </c>
      <c r="I27" s="8">
        <f t="shared" si="12"/>
        <v>1.0845070422535212E-2</v>
      </c>
      <c r="J27" s="8">
        <f t="shared" si="2"/>
        <v>4.4258823529411755</v>
      </c>
      <c r="K27" s="8">
        <f t="shared" si="3"/>
        <v>3.0800000000000005</v>
      </c>
      <c r="L27" s="8">
        <v>95.9</v>
      </c>
      <c r="M27" s="8">
        <v>202</v>
      </c>
      <c r="N27" s="8">
        <v>31.4</v>
      </c>
      <c r="O27" s="8">
        <v>14.6</v>
      </c>
      <c r="P27" s="8">
        <f t="shared" si="4"/>
        <v>21.66799574694312</v>
      </c>
      <c r="Q27" s="8">
        <f t="shared" si="5"/>
        <v>45.640616693248283</v>
      </c>
      <c r="R27" s="8">
        <f t="shared" si="6"/>
        <v>77.337277149602357</v>
      </c>
      <c r="S27" s="8">
        <f t="shared" si="7"/>
        <v>188.55211267768001</v>
      </c>
      <c r="T27" s="8">
        <f t="shared" si="0"/>
        <v>71.017251461988309</v>
      </c>
      <c r="U27" s="8">
        <f t="shared" si="1"/>
        <v>10.651858139973591</v>
      </c>
      <c r="V27" s="8">
        <f t="shared" si="8"/>
        <v>6.6671232876712327</v>
      </c>
      <c r="W27" s="8">
        <f t="shared" si="9"/>
        <v>7.810945273631841</v>
      </c>
    </row>
    <row r="28" spans="1:23" x14ac:dyDescent="0.25">
      <c r="A28" s="1" t="s">
        <v>27</v>
      </c>
      <c r="B28" s="1">
        <v>5066</v>
      </c>
      <c r="C28" s="1" t="s">
        <v>48</v>
      </c>
      <c r="D28" s="1" t="s">
        <v>53</v>
      </c>
      <c r="E28" s="8">
        <v>2.48</v>
      </c>
      <c r="F28" s="8">
        <v>0.11600000000000001</v>
      </c>
      <c r="G28" s="8">
        <v>3.12</v>
      </c>
      <c r="H28" s="8">
        <v>3.08</v>
      </c>
      <c r="I28" s="8">
        <f t="shared" si="12"/>
        <v>8.9859154929577467E-2</v>
      </c>
      <c r="J28" s="8">
        <f t="shared" si="2"/>
        <v>1.651764705882353</v>
      </c>
      <c r="K28" s="8">
        <f t="shared" si="3"/>
        <v>2.1560000000000001</v>
      </c>
      <c r="L28" s="8">
        <v>39.4</v>
      </c>
      <c r="M28" s="8">
        <v>42.7</v>
      </c>
      <c r="N28" s="8">
        <v>14.2</v>
      </c>
      <c r="O28" s="8">
        <v>5.18</v>
      </c>
      <c r="P28" s="8">
        <f t="shared" si="4"/>
        <v>23.85327635327635</v>
      </c>
      <c r="Q28" s="8">
        <f t="shared" si="5"/>
        <v>25.8511396011396</v>
      </c>
      <c r="R28" s="8">
        <f t="shared" si="6"/>
        <v>32.472285252004703</v>
      </c>
      <c r="S28" s="8">
        <f t="shared" si="7"/>
        <v>37.681171238560005</v>
      </c>
      <c r="T28" s="8">
        <f t="shared" si="0"/>
        <v>86.054629629629616</v>
      </c>
      <c r="U28" s="8">
        <f t="shared" si="1"/>
        <v>10.12637395459976</v>
      </c>
      <c r="V28" s="8">
        <f t="shared" si="8"/>
        <v>8.4980694980694977</v>
      </c>
      <c r="W28" s="8">
        <f t="shared" si="9"/>
        <v>5.725806451612903</v>
      </c>
    </row>
    <row r="29" spans="1:23" x14ac:dyDescent="0.25">
      <c r="A29" s="1" t="s">
        <v>23</v>
      </c>
      <c r="B29" s="1">
        <v>5074</v>
      </c>
      <c r="C29" s="1" t="s">
        <v>48</v>
      </c>
      <c r="D29" s="1" t="s">
        <v>53</v>
      </c>
      <c r="E29" s="8">
        <v>2.1390629137471695</v>
      </c>
      <c r="F29" s="8">
        <v>8.3000000000000004E-2</v>
      </c>
      <c r="G29" s="8">
        <v>2.84</v>
      </c>
      <c r="H29" s="8">
        <v>2.16</v>
      </c>
      <c r="I29" s="8">
        <f t="shared" si="12"/>
        <v>6.4295774647887327E-2</v>
      </c>
      <c r="J29" s="8">
        <f t="shared" si="2"/>
        <v>1.5035294117647058</v>
      </c>
      <c r="K29" s="8">
        <f t="shared" si="3"/>
        <v>1.512</v>
      </c>
      <c r="L29" s="8">
        <v>58.6</v>
      </c>
      <c r="M29" s="8">
        <v>29.5</v>
      </c>
      <c r="N29" s="8">
        <v>16.600000000000001</v>
      </c>
      <c r="O29" s="8">
        <v>17.5</v>
      </c>
      <c r="P29" s="8">
        <f t="shared" si="4"/>
        <v>38.97496087636933</v>
      </c>
      <c r="Q29" s="8">
        <f t="shared" si="5"/>
        <v>19.620500782472615</v>
      </c>
      <c r="R29" s="8">
        <f t="shared" si="6"/>
        <v>52.294003242209413</v>
      </c>
      <c r="S29" s="8">
        <f t="shared" si="7"/>
        <v>24.931578947920002</v>
      </c>
      <c r="T29" s="8">
        <f t="shared" si="0"/>
        <v>110.51729264475745</v>
      </c>
      <c r="U29" s="8">
        <f t="shared" si="1"/>
        <v>37.583610984905853</v>
      </c>
      <c r="V29" s="8">
        <f t="shared" si="8"/>
        <v>2.9405714285714288</v>
      </c>
      <c r="W29" s="8">
        <f t="shared" si="9"/>
        <v>7.7604075566531323</v>
      </c>
    </row>
    <row r="30" spans="1:23" x14ac:dyDescent="0.25">
      <c r="A30" s="1" t="s">
        <v>28</v>
      </c>
      <c r="B30" s="1">
        <v>5090</v>
      </c>
      <c r="C30" s="1" t="s">
        <v>48</v>
      </c>
      <c r="D30" s="1" t="s">
        <v>53</v>
      </c>
      <c r="E30" s="8">
        <v>1.51</v>
      </c>
      <c r="F30" s="8">
        <v>4.5999999999999999E-2</v>
      </c>
      <c r="G30" s="8">
        <v>1.77</v>
      </c>
      <c r="H30" s="8">
        <v>1.91</v>
      </c>
      <c r="I30" s="8">
        <f t="shared" si="12"/>
        <v>3.5633802816901407E-2</v>
      </c>
      <c r="J30" s="8">
        <f t="shared" si="2"/>
        <v>0.93705882352941172</v>
      </c>
      <c r="K30" s="8">
        <f t="shared" si="3"/>
        <v>1.337</v>
      </c>
      <c r="L30" s="8">
        <v>33.4</v>
      </c>
      <c r="M30" s="8">
        <v>71</v>
      </c>
      <c r="N30" s="8">
        <v>19.7</v>
      </c>
      <c r="O30" s="8">
        <v>15.6</v>
      </c>
      <c r="P30" s="8">
        <f t="shared" si="4"/>
        <v>35.643440050219709</v>
      </c>
      <c r="Q30" s="8">
        <f t="shared" si="5"/>
        <v>75.768989328311363</v>
      </c>
      <c r="R30" s="8">
        <f t="shared" si="6"/>
        <v>29.469854133348822</v>
      </c>
      <c r="S30" s="8">
        <f t="shared" si="7"/>
        <v>68.152779837259999</v>
      </c>
      <c r="T30" s="8">
        <f t="shared" si="0"/>
        <v>210.442498430634</v>
      </c>
      <c r="U30" s="8">
        <f t="shared" si="1"/>
        <v>53.756393900735077</v>
      </c>
      <c r="V30" s="8">
        <f t="shared" si="8"/>
        <v>3.9147435897435887</v>
      </c>
      <c r="W30" s="8">
        <f t="shared" si="9"/>
        <v>13.046357615894038</v>
      </c>
    </row>
    <row r="31" spans="1:23" x14ac:dyDescent="0.25">
      <c r="A31" s="1" t="s">
        <v>29</v>
      </c>
      <c r="B31" s="1">
        <v>5120</v>
      </c>
      <c r="C31" s="1" t="s">
        <v>48</v>
      </c>
      <c r="D31" s="1" t="s">
        <v>54</v>
      </c>
      <c r="E31" s="8">
        <v>0.63</v>
      </c>
      <c r="F31" s="8">
        <v>1.23</v>
      </c>
      <c r="G31" s="8">
        <v>1.42</v>
      </c>
      <c r="H31" s="8">
        <v>0.96099999999999997</v>
      </c>
      <c r="I31" s="8">
        <f t="shared" si="12"/>
        <v>0.95281690140845077</v>
      </c>
      <c r="J31" s="8">
        <f t="shared" si="2"/>
        <v>0.75176470588235289</v>
      </c>
      <c r="K31" s="8">
        <f t="shared" si="3"/>
        <v>0.67269999999999996</v>
      </c>
      <c r="L31" s="8">
        <v>23.5</v>
      </c>
      <c r="M31" s="8">
        <v>14.3</v>
      </c>
      <c r="N31" s="8">
        <v>2.91</v>
      </c>
      <c r="O31" s="8">
        <v>2.0299999999999998</v>
      </c>
      <c r="P31" s="8">
        <f t="shared" si="4"/>
        <v>31.259780907668233</v>
      </c>
      <c r="Q31" s="8">
        <f t="shared" si="5"/>
        <v>19.021909233176842</v>
      </c>
      <c r="R31" s="8">
        <f t="shared" si="6"/>
        <v>20.347001621104706</v>
      </c>
      <c r="S31" s="8">
        <f t="shared" si="7"/>
        <v>12.015789473960002</v>
      </c>
      <c r="T31" s="8">
        <f t="shared" si="0"/>
        <v>38.747629107981219</v>
      </c>
      <c r="U31" s="8">
        <f t="shared" si="1"/>
        <v>8.7193977484981566</v>
      </c>
      <c r="V31" s="8">
        <f t="shared" si="8"/>
        <v>4.4438423645320198</v>
      </c>
      <c r="W31" s="8">
        <f t="shared" si="9"/>
        <v>4.6190476190476195</v>
      </c>
    </row>
    <row r="32" spans="1:23" x14ac:dyDescent="0.25">
      <c r="A32" s="1" t="s">
        <v>30</v>
      </c>
      <c r="B32" s="1">
        <v>5135</v>
      </c>
      <c r="C32" s="1" t="s">
        <v>48</v>
      </c>
      <c r="D32" s="1" t="s">
        <v>54</v>
      </c>
      <c r="E32" s="8">
        <v>1.4034097483814454</v>
      </c>
      <c r="F32" s="8">
        <v>0.51500000000000001</v>
      </c>
      <c r="G32" s="8">
        <v>2.88</v>
      </c>
      <c r="H32" s="8">
        <v>1.34</v>
      </c>
      <c r="I32" s="8">
        <f t="shared" si="12"/>
        <v>0.39894366197183095</v>
      </c>
      <c r="J32" s="8">
        <f t="shared" si="2"/>
        <v>1.5247058823529409</v>
      </c>
      <c r="K32" s="8">
        <f t="shared" si="3"/>
        <v>0.93800000000000006</v>
      </c>
      <c r="L32" s="8">
        <v>23.6</v>
      </c>
      <c r="M32" s="8">
        <v>14</v>
      </c>
      <c r="N32" s="8">
        <v>2.23</v>
      </c>
      <c r="O32" s="8">
        <v>2.4500000000000002</v>
      </c>
      <c r="P32" s="8">
        <f t="shared" si="4"/>
        <v>15.478395061728399</v>
      </c>
      <c r="Q32" s="8">
        <f t="shared" si="5"/>
        <v>9.1820987654320998</v>
      </c>
      <c r="R32" s="8">
        <f t="shared" si="6"/>
        <v>17.205186386465883</v>
      </c>
      <c r="S32" s="8">
        <f t="shared" si="7"/>
        <v>9.36723498944</v>
      </c>
      <c r="T32" s="8">
        <f t="shared" si="0"/>
        <v>14.640397376543211</v>
      </c>
      <c r="U32" s="8">
        <f t="shared" si="1"/>
        <v>5.1886262943050587</v>
      </c>
      <c r="V32" s="8">
        <f t="shared" si="8"/>
        <v>2.8216326530612243</v>
      </c>
      <c r="W32" s="8">
        <f t="shared" si="9"/>
        <v>1.5889871098386359</v>
      </c>
    </row>
    <row r="33" spans="1:23" x14ac:dyDescent="0.25">
      <c r="A33" s="1" t="s">
        <v>31</v>
      </c>
      <c r="B33" s="1">
        <v>5140</v>
      </c>
      <c r="C33" s="1" t="s">
        <v>48</v>
      </c>
      <c r="D33" s="1" t="s">
        <v>54</v>
      </c>
      <c r="E33" s="8">
        <v>1.56</v>
      </c>
      <c r="F33" s="8">
        <v>0.35699999999999998</v>
      </c>
      <c r="G33" s="8">
        <v>1.4</v>
      </c>
      <c r="H33" s="8">
        <v>0.73299999999999998</v>
      </c>
      <c r="I33" s="8">
        <f t="shared" si="12"/>
        <v>0.27654929577464787</v>
      </c>
      <c r="J33" s="8">
        <f t="shared" si="2"/>
        <v>0.74117647058823521</v>
      </c>
      <c r="K33" s="8">
        <f t="shared" si="3"/>
        <v>0.5131</v>
      </c>
      <c r="L33" s="8">
        <v>19.899999999999999</v>
      </c>
      <c r="M33" s="8">
        <v>10.5</v>
      </c>
      <c r="N33" s="8">
        <v>1.34</v>
      </c>
      <c r="O33" s="8">
        <v>2.61</v>
      </c>
      <c r="P33" s="8">
        <f t="shared" si="4"/>
        <v>26.849206349206352</v>
      </c>
      <c r="Q33" s="8">
        <f t="shared" si="5"/>
        <v>14.166666666666668</v>
      </c>
      <c r="R33" s="8">
        <f t="shared" si="6"/>
        <v>16.79141004897647</v>
      </c>
      <c r="S33" s="8">
        <f t="shared" si="7"/>
        <v>8.2479614532000003</v>
      </c>
      <c r="T33" s="8">
        <f t="shared" si="0"/>
        <v>18.097444444444445</v>
      </c>
      <c r="U33" s="8">
        <f t="shared" si="1"/>
        <v>11.370806451612903</v>
      </c>
      <c r="V33" s="8">
        <f t="shared" si="8"/>
        <v>1.5915708812260536</v>
      </c>
      <c r="W33" s="8">
        <f t="shared" si="9"/>
        <v>0.85897435897435903</v>
      </c>
    </row>
    <row r="34" spans="1:23" x14ac:dyDescent="0.25">
      <c r="A34" s="1" t="s">
        <v>32</v>
      </c>
      <c r="B34" s="1">
        <v>5151.5</v>
      </c>
      <c r="C34" s="1" t="s">
        <v>48</v>
      </c>
      <c r="D34" s="1" t="s">
        <v>51</v>
      </c>
      <c r="E34" s="8">
        <v>1.82</v>
      </c>
      <c r="F34" s="8">
        <v>0.221</v>
      </c>
      <c r="G34" s="8">
        <v>2.69</v>
      </c>
      <c r="H34" s="8">
        <v>1.22</v>
      </c>
      <c r="I34" s="8">
        <f t="shared" si="12"/>
        <v>0.17119718309859153</v>
      </c>
      <c r="J34" s="8">
        <f t="shared" si="2"/>
        <v>1.4241176470588235</v>
      </c>
      <c r="K34" s="8">
        <f t="shared" si="3"/>
        <v>0.85399999999999987</v>
      </c>
      <c r="L34" s="8">
        <v>21</v>
      </c>
      <c r="M34" s="8">
        <v>15.3</v>
      </c>
      <c r="N34" s="8">
        <v>2.09</v>
      </c>
      <c r="O34" s="8">
        <v>2.31</v>
      </c>
      <c r="P34" s="8">
        <f t="shared" si="4"/>
        <v>14.745972738537795</v>
      </c>
      <c r="Q34" s="8">
        <f t="shared" si="5"/>
        <v>10.743494423791823</v>
      </c>
      <c r="R34" s="8">
        <f t="shared" si="6"/>
        <v>15.027066451247647</v>
      </c>
      <c r="S34" s="8">
        <f t="shared" si="7"/>
        <v>10.972868792220002</v>
      </c>
      <c r="T34" s="8">
        <f t="shared" si="0"/>
        <v>14.690429574555969</v>
      </c>
      <c r="U34" s="8">
        <f t="shared" si="1"/>
        <v>5.2376743814206348</v>
      </c>
      <c r="V34" s="8">
        <f t="shared" si="8"/>
        <v>2.8047619047619046</v>
      </c>
      <c r="W34" s="8">
        <f t="shared" si="9"/>
        <v>1.1483516483516483</v>
      </c>
    </row>
    <row r="35" spans="1:23" x14ac:dyDescent="0.25">
      <c r="A35" s="1" t="s">
        <v>33</v>
      </c>
      <c r="B35" s="1">
        <v>5166</v>
      </c>
      <c r="C35" s="1" t="s">
        <v>48</v>
      </c>
      <c r="D35" s="1" t="s">
        <v>51</v>
      </c>
      <c r="E35" s="8">
        <v>2.7258808101027951</v>
      </c>
      <c r="F35" s="8">
        <v>0.108</v>
      </c>
      <c r="G35" s="8">
        <v>9.7899999999999991</v>
      </c>
      <c r="H35" s="8">
        <v>4.03</v>
      </c>
      <c r="I35" s="8">
        <f t="shared" si="12"/>
        <v>8.3661971830985907E-2</v>
      </c>
      <c r="J35" s="8">
        <f t="shared" si="2"/>
        <v>5.1829411764705879</v>
      </c>
      <c r="K35" s="8">
        <f t="shared" si="3"/>
        <v>2.8210000000000002</v>
      </c>
      <c r="L35" s="8">
        <v>37.6</v>
      </c>
      <c r="M35" s="8">
        <v>37</v>
      </c>
      <c r="N35" s="8">
        <v>5.72</v>
      </c>
      <c r="O35" s="8">
        <v>2.08</v>
      </c>
      <c r="P35" s="8">
        <f t="shared" si="4"/>
        <v>7.2545681534445583</v>
      </c>
      <c r="Q35" s="8">
        <f t="shared" si="5"/>
        <v>7.1388037680172518</v>
      </c>
      <c r="R35" s="8">
        <f t="shared" si="6"/>
        <v>15.86207455677118</v>
      </c>
      <c r="S35" s="8">
        <f t="shared" si="7"/>
        <v>21.251816162019999</v>
      </c>
      <c r="T35" s="8">
        <f t="shared" si="0"/>
        <v>11.047240948813982</v>
      </c>
      <c r="U35" s="8">
        <f t="shared" si="1"/>
        <v>1.2958640409165962</v>
      </c>
      <c r="V35" s="8">
        <f t="shared" si="8"/>
        <v>8.5250000000000004</v>
      </c>
      <c r="W35" s="8">
        <f t="shared" si="9"/>
        <v>2.0984042951548911</v>
      </c>
    </row>
    <row r="36" spans="1:23" x14ac:dyDescent="0.25">
      <c r="A36" s="1" t="s">
        <v>34</v>
      </c>
      <c r="B36" s="1">
        <v>5179</v>
      </c>
      <c r="C36" s="1" t="s">
        <v>48</v>
      </c>
      <c r="D36" s="1" t="s">
        <v>51</v>
      </c>
      <c r="E36" s="8">
        <v>3.650702483969221</v>
      </c>
      <c r="F36" s="8">
        <v>0.17199999999999999</v>
      </c>
      <c r="G36" s="8">
        <v>8.81</v>
      </c>
      <c r="H36" s="8">
        <v>3.55</v>
      </c>
      <c r="I36" s="8">
        <f t="shared" si="12"/>
        <v>0.13323943661971829</v>
      </c>
      <c r="J36" s="8">
        <f t="shared" si="2"/>
        <v>4.6641176470588235</v>
      </c>
      <c r="K36" s="8">
        <f t="shared" si="3"/>
        <v>2.4849999999999999</v>
      </c>
      <c r="L36" s="8">
        <v>39.1</v>
      </c>
      <c r="M36" s="8">
        <v>44</v>
      </c>
      <c r="N36" s="8">
        <v>4.6500000000000004</v>
      </c>
      <c r="O36" s="8">
        <v>2.2000000000000002</v>
      </c>
      <c r="P36" s="8">
        <f t="shared" si="4"/>
        <v>8.383150460335477</v>
      </c>
      <c r="Q36" s="8">
        <f t="shared" si="5"/>
        <v>9.433724303190818</v>
      </c>
      <c r="R36" s="8">
        <f t="shared" si="6"/>
        <v>19.538087522487647</v>
      </c>
      <c r="S36" s="8">
        <f t="shared" si="7"/>
        <v>29.82824314478</v>
      </c>
      <c r="T36" s="8">
        <f t="shared" si="0"/>
        <v>9.9797010972379869</v>
      </c>
      <c r="U36" s="8">
        <f t="shared" si="1"/>
        <v>1.5230900044345177</v>
      </c>
      <c r="V36" s="8">
        <f t="shared" si="8"/>
        <v>6.5522727272727268</v>
      </c>
      <c r="W36" s="8">
        <f t="shared" si="9"/>
        <v>1.2737274594187951</v>
      </c>
    </row>
    <row r="37" spans="1:23" x14ac:dyDescent="0.25">
      <c r="A37" s="1" t="s">
        <v>35</v>
      </c>
      <c r="B37" s="1">
        <v>5185</v>
      </c>
      <c r="C37" s="1" t="s">
        <v>48</v>
      </c>
      <c r="D37" s="1" t="s">
        <v>51</v>
      </c>
      <c r="E37" s="8">
        <v>2.3107807802820801</v>
      </c>
      <c r="F37" s="8">
        <v>8.1000000000000003E-2</v>
      </c>
      <c r="G37" s="8">
        <v>13.53</v>
      </c>
      <c r="H37" s="8">
        <v>6.05</v>
      </c>
      <c r="I37" s="8">
        <f t="shared" si="12"/>
        <v>6.2746478873239434E-2</v>
      </c>
      <c r="J37" s="8">
        <f t="shared" si="2"/>
        <v>7.1629411764705884</v>
      </c>
      <c r="K37" s="8">
        <f t="shared" si="3"/>
        <v>4.2350000000000003</v>
      </c>
      <c r="L37" s="8">
        <v>89.1</v>
      </c>
      <c r="M37" s="8">
        <v>73.5</v>
      </c>
      <c r="N37" s="8">
        <v>5.84</v>
      </c>
      <c r="O37" s="8">
        <v>1.65</v>
      </c>
      <c r="P37" s="8">
        <f t="shared" si="4"/>
        <v>12.439024390243901</v>
      </c>
      <c r="Q37" s="8">
        <f t="shared" si="5"/>
        <v>10.261148066026115</v>
      </c>
      <c r="R37" s="8">
        <f t="shared" si="6"/>
        <v>59.057698544751169</v>
      </c>
      <c r="S37" s="8">
        <f t="shared" si="7"/>
        <v>51.735656044140001</v>
      </c>
      <c r="T37" s="8">
        <f t="shared" si="0"/>
        <v>8.1612285456187887</v>
      </c>
      <c r="U37" s="8">
        <f t="shared" si="1"/>
        <v>0.74381501879534917</v>
      </c>
      <c r="V37" s="8">
        <f t="shared" si="8"/>
        <v>10.972121212121213</v>
      </c>
      <c r="W37" s="8">
        <f t="shared" si="9"/>
        <v>2.5272843057345766</v>
      </c>
    </row>
    <row r="38" spans="1:23" x14ac:dyDescent="0.25">
      <c r="A38" s="1" t="s">
        <v>36</v>
      </c>
      <c r="B38" s="1">
        <v>5190</v>
      </c>
      <c r="C38" s="1" t="s">
        <v>48</v>
      </c>
      <c r="D38" s="1" t="s">
        <v>51</v>
      </c>
      <c r="E38" s="8">
        <v>1.63</v>
      </c>
      <c r="F38" s="8">
        <v>6.3E-2</v>
      </c>
      <c r="G38" s="8">
        <v>13.49</v>
      </c>
      <c r="H38" s="8">
        <v>6.76</v>
      </c>
      <c r="I38" s="8">
        <f t="shared" si="12"/>
        <v>4.8802816901408447E-2</v>
      </c>
      <c r="J38" s="8">
        <f t="shared" si="2"/>
        <v>7.1417647058823537</v>
      </c>
      <c r="K38" s="8">
        <f t="shared" si="3"/>
        <v>4.7320000000000002</v>
      </c>
      <c r="L38" s="8">
        <v>44.1</v>
      </c>
      <c r="M38" s="8">
        <v>21.7</v>
      </c>
      <c r="N38" s="8">
        <v>1.56</v>
      </c>
      <c r="O38" s="8">
        <v>1.25</v>
      </c>
      <c r="P38" s="8">
        <f t="shared" si="4"/>
        <v>6.1749444032616747</v>
      </c>
      <c r="Q38" s="8">
        <f t="shared" si="5"/>
        <v>3.0384647063668555</v>
      </c>
      <c r="R38" s="8">
        <f t="shared" si="6"/>
        <v>14.146515400494703</v>
      </c>
      <c r="S38" s="8">
        <f t="shared" si="7"/>
        <v>2.6199948877092538E-9</v>
      </c>
      <c r="T38" s="8">
        <f t="shared" si="0"/>
        <v>2.1865184086978009</v>
      </c>
      <c r="U38" s="8">
        <f t="shared" si="1"/>
        <v>0.5651670824797872</v>
      </c>
      <c r="V38" s="8">
        <f t="shared" si="8"/>
        <v>3.8688000000000002</v>
      </c>
      <c r="W38" s="8">
        <f t="shared" si="9"/>
        <v>0.95705521472392652</v>
      </c>
    </row>
    <row r="39" spans="1:23" x14ac:dyDescent="0.25">
      <c r="A39" s="1" t="s">
        <v>37</v>
      </c>
      <c r="B39" s="1">
        <v>5195</v>
      </c>
      <c r="C39" s="1" t="s">
        <v>48</v>
      </c>
      <c r="D39" s="1" t="s">
        <v>51</v>
      </c>
      <c r="E39" s="8">
        <v>1.85</v>
      </c>
      <c r="F39" s="8">
        <v>0.13400000000000001</v>
      </c>
      <c r="G39" s="8">
        <v>11.54</v>
      </c>
      <c r="H39" s="8">
        <v>5.7</v>
      </c>
      <c r="I39" s="8">
        <f t="shared" si="12"/>
        <v>0.10380281690140845</v>
      </c>
      <c r="J39" s="8">
        <f t="shared" si="2"/>
        <v>6.1094117647058823</v>
      </c>
      <c r="K39" s="8">
        <f t="shared" si="3"/>
        <v>3.9899999999999998</v>
      </c>
      <c r="L39" s="8">
        <v>101</v>
      </c>
      <c r="M39" s="8">
        <v>42.6</v>
      </c>
      <c r="N39" s="8">
        <v>8.89</v>
      </c>
      <c r="O39" s="8">
        <v>1.84</v>
      </c>
      <c r="P39" s="8">
        <f t="shared" si="4"/>
        <v>16.531869824764104</v>
      </c>
      <c r="Q39" s="8">
        <f t="shared" si="5"/>
        <v>6.9728480647024842</v>
      </c>
      <c r="R39" s="8">
        <f t="shared" si="6"/>
        <v>75.376337117991767</v>
      </c>
      <c r="S39" s="8">
        <f t="shared" si="7"/>
        <v>24.03676797852</v>
      </c>
      <c r="T39" s="8">
        <f t="shared" si="0"/>
        <v>14.565870402464856</v>
      </c>
      <c r="U39" s="8">
        <f t="shared" si="1"/>
        <v>0.97250268661908412</v>
      </c>
      <c r="V39" s="8">
        <f t="shared" si="8"/>
        <v>14.977717391304346</v>
      </c>
      <c r="W39" s="8">
        <f t="shared" si="9"/>
        <v>4.8054054054054056</v>
      </c>
    </row>
    <row r="40" spans="1:23" x14ac:dyDescent="0.25">
      <c r="A40" s="1" t="s">
        <v>38</v>
      </c>
      <c r="B40" s="1">
        <v>5200</v>
      </c>
      <c r="C40" s="1" t="s">
        <v>48</v>
      </c>
      <c r="D40" s="1" t="s">
        <v>51</v>
      </c>
      <c r="E40" s="8">
        <v>1.71</v>
      </c>
      <c r="F40" s="8">
        <v>9.1999999999999998E-2</v>
      </c>
      <c r="G40" s="8">
        <v>13.05</v>
      </c>
      <c r="H40" s="8">
        <v>6.55</v>
      </c>
      <c r="I40" s="8">
        <f t="shared" si="12"/>
        <v>7.1267605633802814E-2</v>
      </c>
      <c r="J40" s="8">
        <f t="shared" si="2"/>
        <v>6.908823529411765</v>
      </c>
      <c r="K40" s="8">
        <f t="shared" si="3"/>
        <v>4.585</v>
      </c>
      <c r="L40" s="8">
        <v>52.2</v>
      </c>
      <c r="M40" s="8">
        <v>62.7</v>
      </c>
      <c r="N40" s="8">
        <v>4.67</v>
      </c>
      <c r="O40" s="8">
        <v>1.74</v>
      </c>
      <c r="P40" s="8">
        <f t="shared" si="4"/>
        <v>7.5555555555555554</v>
      </c>
      <c r="Q40" s="8">
        <f t="shared" si="5"/>
        <v>9.0753512132822483</v>
      </c>
      <c r="R40" s="8">
        <f t="shared" si="6"/>
        <v>23.223500813673532</v>
      </c>
      <c r="S40" s="8">
        <f t="shared" si="7"/>
        <v>41.7077835459</v>
      </c>
      <c r="T40" s="8">
        <f t="shared" si="0"/>
        <v>6.7662315879097479</v>
      </c>
      <c r="U40" s="8">
        <f t="shared" si="1"/>
        <v>0.81323775388291508</v>
      </c>
      <c r="V40" s="8">
        <f t="shared" si="8"/>
        <v>8.3201149425287362</v>
      </c>
      <c r="W40" s="8">
        <f t="shared" si="9"/>
        <v>2.7309941520467835</v>
      </c>
    </row>
    <row r="41" spans="1:23" x14ac:dyDescent="0.25">
      <c r="A41" s="1" t="s">
        <v>39</v>
      </c>
      <c r="B41" s="1">
        <v>5205</v>
      </c>
      <c r="C41" s="1" t="s">
        <v>48</v>
      </c>
      <c r="D41" s="1" t="s">
        <v>51</v>
      </c>
      <c r="E41" s="8">
        <v>2.3689099645483407</v>
      </c>
      <c r="F41" s="8">
        <v>6.3E-2</v>
      </c>
      <c r="G41" s="8">
        <v>12.42</v>
      </c>
      <c r="H41" s="8">
        <v>6.31</v>
      </c>
      <c r="I41" s="8">
        <f t="shared" si="12"/>
        <v>4.8802816901408447E-2</v>
      </c>
      <c r="J41" s="8">
        <f t="shared" si="2"/>
        <v>6.5752941176470587</v>
      </c>
      <c r="K41" s="8">
        <f t="shared" si="3"/>
        <v>4.4169999999999998</v>
      </c>
      <c r="L41" s="8">
        <v>62.1</v>
      </c>
      <c r="M41" s="8">
        <v>31</v>
      </c>
      <c r="N41" s="8">
        <v>3.31</v>
      </c>
      <c r="O41" s="8">
        <v>3.12</v>
      </c>
      <c r="P41" s="8">
        <f t="shared" si="4"/>
        <v>9.4444444444444446</v>
      </c>
      <c r="Q41" s="8">
        <f t="shared" si="5"/>
        <v>4.7146179996421544</v>
      </c>
      <c r="R41" s="8">
        <f t="shared" si="6"/>
        <v>34.522366291634114</v>
      </c>
      <c r="S41" s="8">
        <f t="shared" si="7"/>
        <v>11.02120089196</v>
      </c>
      <c r="T41" s="8">
        <f t="shared" si="0"/>
        <v>5.0390293433530156</v>
      </c>
      <c r="U41" s="8">
        <f t="shared" si="1"/>
        <v>1.5321870725330287</v>
      </c>
      <c r="V41" s="8">
        <f t="shared" si="8"/>
        <v>3.2887820512820514</v>
      </c>
      <c r="W41" s="8">
        <f t="shared" si="9"/>
        <v>1.3972671184365122</v>
      </c>
    </row>
    <row r="42" spans="1:23" x14ac:dyDescent="0.25">
      <c r="A42" s="1" t="s">
        <v>40</v>
      </c>
      <c r="B42" s="1">
        <v>5210</v>
      </c>
      <c r="C42" s="1" t="s">
        <v>48</v>
      </c>
      <c r="D42" s="1" t="s">
        <v>55</v>
      </c>
      <c r="E42" s="8">
        <v>0.47</v>
      </c>
      <c r="F42" s="8">
        <v>1.32</v>
      </c>
      <c r="G42" s="8">
        <v>4.43</v>
      </c>
      <c r="H42" s="8">
        <v>2.78</v>
      </c>
      <c r="I42" s="8">
        <f t="shared" si="12"/>
        <v>1.0225352112676058</v>
      </c>
      <c r="J42" s="8">
        <f t="shared" si="2"/>
        <v>2.3452941176470588</v>
      </c>
      <c r="K42" s="8">
        <f t="shared" si="3"/>
        <v>1.9459999999999997</v>
      </c>
      <c r="L42" s="8">
        <v>29.7</v>
      </c>
      <c r="M42" s="8">
        <v>20.5</v>
      </c>
      <c r="N42" s="8">
        <v>6.88</v>
      </c>
      <c r="O42" s="8">
        <v>1.88</v>
      </c>
      <c r="P42" s="8">
        <f t="shared" si="4"/>
        <v>12.663656884875847</v>
      </c>
      <c r="Q42" s="8">
        <f t="shared" si="5"/>
        <v>8.7409079508402314</v>
      </c>
      <c r="R42" s="8">
        <f t="shared" si="6"/>
        <v>19.863533226404115</v>
      </c>
      <c r="S42" s="8">
        <f t="shared" si="7"/>
        <v>13.37390659834</v>
      </c>
      <c r="T42" s="8">
        <f t="shared" si="0"/>
        <v>29.364675194381739</v>
      </c>
      <c r="U42" s="8">
        <f t="shared" si="1"/>
        <v>2.5884091037808363</v>
      </c>
      <c r="V42" s="8">
        <f t="shared" si="8"/>
        <v>11.344680851063828</v>
      </c>
      <c r="W42" s="8">
        <f t="shared" si="9"/>
        <v>14.638297872340425</v>
      </c>
    </row>
    <row r="43" spans="1:23" x14ac:dyDescent="0.25">
      <c r="A43" s="1" t="s">
        <v>41</v>
      </c>
      <c r="B43" s="1">
        <v>5215</v>
      </c>
      <c r="C43" s="1" t="s">
        <v>48</v>
      </c>
      <c r="D43" s="1" t="s">
        <v>54</v>
      </c>
      <c r="E43" s="8">
        <v>3.2273361989816274</v>
      </c>
      <c r="F43" s="8">
        <v>0.223</v>
      </c>
      <c r="G43" s="8">
        <v>1.49</v>
      </c>
      <c r="H43" s="8">
        <v>0.85599999999999998</v>
      </c>
      <c r="I43" s="8">
        <f t="shared" si="12"/>
        <v>0.17274647887323943</v>
      </c>
      <c r="J43" s="8">
        <f t="shared" si="2"/>
        <v>0.78882352941176459</v>
      </c>
      <c r="K43" s="8">
        <f t="shared" si="3"/>
        <v>0.59919999999999995</v>
      </c>
      <c r="L43" s="8">
        <v>93.1</v>
      </c>
      <c r="M43" s="8">
        <v>85.7</v>
      </c>
      <c r="N43" s="8">
        <v>60.3</v>
      </c>
      <c r="O43" s="8">
        <v>14.7</v>
      </c>
      <c r="P43" s="8">
        <f t="shared" si="4"/>
        <v>118.02386278896347</v>
      </c>
      <c r="Q43" s="8">
        <f t="shared" si="5"/>
        <v>108.64280387770323</v>
      </c>
      <c r="R43" s="8">
        <f t="shared" si="6"/>
        <v>89.791572123553522</v>
      </c>
      <c r="S43" s="8">
        <f t="shared" si="7"/>
        <v>83.303187546620009</v>
      </c>
      <c r="T43" s="8">
        <f t="shared" si="0"/>
        <v>765.19395973154371</v>
      </c>
      <c r="U43" s="8">
        <f t="shared" si="1"/>
        <v>60.174135815833161</v>
      </c>
      <c r="V43" s="8">
        <f t="shared" si="8"/>
        <v>12.716326530612244</v>
      </c>
      <c r="W43" s="8">
        <f t="shared" si="9"/>
        <v>18.684139575860556</v>
      </c>
    </row>
    <row r="44" spans="1:23" x14ac:dyDescent="0.25">
      <c r="A44" s="1" t="s">
        <v>42</v>
      </c>
      <c r="B44" s="1">
        <v>5220</v>
      </c>
      <c r="C44" s="1" t="s">
        <v>48</v>
      </c>
      <c r="D44" s="1" t="s">
        <v>54</v>
      </c>
      <c r="E44" s="8">
        <v>5.0638310965210538</v>
      </c>
      <c r="F44" s="8">
        <v>5.8999999999999997E-2</v>
      </c>
      <c r="G44" s="8">
        <v>1.43</v>
      </c>
      <c r="H44" s="8">
        <v>0.746</v>
      </c>
      <c r="I44" s="8">
        <f t="shared" si="12"/>
        <v>4.5704225352112673E-2</v>
      </c>
      <c r="J44" s="8">
        <f t="shared" si="2"/>
        <v>0.75705882352941178</v>
      </c>
      <c r="K44" s="8">
        <f t="shared" si="3"/>
        <v>0.5222</v>
      </c>
      <c r="L44" s="8">
        <v>154</v>
      </c>
      <c r="M44" s="8">
        <v>59.3</v>
      </c>
      <c r="N44" s="8">
        <v>119</v>
      </c>
      <c r="O44" s="8">
        <v>12</v>
      </c>
      <c r="P44" s="8">
        <f t="shared" si="4"/>
        <v>203.41880341880341</v>
      </c>
      <c r="Q44" s="8">
        <f t="shared" si="5"/>
        <v>78.329448329448326</v>
      </c>
      <c r="R44" s="8">
        <f t="shared" si="6"/>
        <v>150.82479740716883</v>
      </c>
      <c r="S44" s="8">
        <f t="shared" si="7"/>
        <v>56.999703484339996</v>
      </c>
      <c r="T44" s="8">
        <f t="shared" si="0"/>
        <v>1573.4444444444443</v>
      </c>
      <c r="U44" s="8">
        <f t="shared" si="1"/>
        <v>51.182795698924728</v>
      </c>
      <c r="V44" s="8">
        <f t="shared" si="8"/>
        <v>30.741666666666667</v>
      </c>
      <c r="W44" s="8">
        <f t="shared" si="9"/>
        <v>23.499993923919622</v>
      </c>
    </row>
    <row r="45" spans="1:23" x14ac:dyDescent="0.25">
      <c r="A45" s="1" t="s">
        <v>43</v>
      </c>
      <c r="B45" s="1">
        <v>5224</v>
      </c>
      <c r="C45" s="1" t="s">
        <v>48</v>
      </c>
      <c r="D45" s="1" t="s">
        <v>54</v>
      </c>
      <c r="E45" s="8">
        <v>2.685659878855394</v>
      </c>
      <c r="F45" s="8">
        <v>0.14199999999999999</v>
      </c>
      <c r="G45" s="8">
        <v>1.54</v>
      </c>
      <c r="H45" s="8">
        <v>1</v>
      </c>
      <c r="I45" s="8">
        <f t="shared" si="12"/>
        <v>0.11</v>
      </c>
      <c r="J45" s="8">
        <f t="shared" si="2"/>
        <v>0.81529411764705884</v>
      </c>
      <c r="K45" s="8">
        <f t="shared" si="3"/>
        <v>0.7</v>
      </c>
      <c r="L45" s="8">
        <v>93.7</v>
      </c>
      <c r="M45" s="8">
        <v>35.1</v>
      </c>
      <c r="N45" s="8">
        <v>46.9</v>
      </c>
      <c r="O45" s="8">
        <v>15.7</v>
      </c>
      <c r="P45" s="8">
        <f t="shared" si="4"/>
        <v>114.92784992784993</v>
      </c>
      <c r="Q45" s="8">
        <f t="shared" si="5"/>
        <v>43.051948051948052</v>
      </c>
      <c r="R45" s="8">
        <f t="shared" si="6"/>
        <v>90.28055105387412</v>
      </c>
      <c r="S45" s="8">
        <f t="shared" si="7"/>
        <v>32.622757598520003</v>
      </c>
      <c r="T45" s="8">
        <f t="shared" si="0"/>
        <v>575.82777777777778</v>
      </c>
      <c r="U45" s="8">
        <f t="shared" si="1"/>
        <v>62.18100358422938</v>
      </c>
      <c r="V45" s="8">
        <f t="shared" si="8"/>
        <v>9.2605095541401283</v>
      </c>
      <c r="W45" s="8">
        <f t="shared" si="9"/>
        <v>17.463119723108196</v>
      </c>
    </row>
    <row r="46" spans="1:23" x14ac:dyDescent="0.25">
      <c r="A46" s="1" t="s">
        <v>44</v>
      </c>
      <c r="B46" s="1">
        <v>5225</v>
      </c>
      <c r="C46" s="1" t="s">
        <v>48</v>
      </c>
      <c r="D46" s="1" t="s">
        <v>54</v>
      </c>
      <c r="E46" s="8">
        <v>2.5733612401012915</v>
      </c>
      <c r="F46" s="8">
        <v>0.13500000000000001</v>
      </c>
      <c r="G46" s="8">
        <v>1.99</v>
      </c>
      <c r="H46" s="8">
        <v>1.22</v>
      </c>
      <c r="I46" s="8">
        <f t="shared" si="12"/>
        <v>0.10457746478873241</v>
      </c>
      <c r="J46" s="8">
        <f t="shared" si="2"/>
        <v>1.0535294117647058</v>
      </c>
      <c r="K46" s="8">
        <f t="shared" si="3"/>
        <v>0.85399999999999987</v>
      </c>
      <c r="L46" s="8">
        <v>349</v>
      </c>
      <c r="M46" s="8">
        <v>79.5</v>
      </c>
      <c r="N46" s="8">
        <v>84.7</v>
      </c>
      <c r="O46" s="8">
        <v>31.6</v>
      </c>
      <c r="P46" s="8">
        <f t="shared" si="4"/>
        <v>331.26744835287553</v>
      </c>
      <c r="Q46" s="8">
        <f t="shared" si="5"/>
        <v>75.460636515912896</v>
      </c>
      <c r="R46" s="8">
        <f t="shared" si="6"/>
        <v>344.58136142675943</v>
      </c>
      <c r="S46" s="8">
        <f t="shared" si="7"/>
        <v>76.298888065620005</v>
      </c>
      <c r="T46" s="8">
        <f t="shared" si="0"/>
        <v>804.76823003908441</v>
      </c>
      <c r="U46" s="8">
        <f t="shared" si="1"/>
        <v>96.85293852776428</v>
      </c>
      <c r="V46" s="8">
        <f t="shared" si="8"/>
        <v>8.3091772151898731</v>
      </c>
      <c r="W46" s="8">
        <f t="shared" si="9"/>
        <v>32.914150831255263</v>
      </c>
    </row>
    <row r="47" spans="1:23" ht="14.4" x14ac:dyDescent="0.25">
      <c r="A47" s="7" t="s">
        <v>248</v>
      </c>
      <c r="B47" s="2"/>
      <c r="C47" s="2"/>
      <c r="D47" s="2"/>
      <c r="E47" s="2"/>
      <c r="G47" s="5"/>
      <c r="H47" s="5"/>
      <c r="L47" s="4"/>
      <c r="M47" s="4"/>
      <c r="N47" s="6"/>
      <c r="O47" s="6"/>
      <c r="P47" s="4"/>
      <c r="Q47" s="4"/>
      <c r="R47" s="4"/>
      <c r="S47" s="4"/>
      <c r="T47" s="2"/>
      <c r="U47" s="2"/>
      <c r="V47" s="2"/>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8E5D8-B116-4231-B064-FA0A9D26B935}">
  <dimension ref="A1:E22"/>
  <sheetViews>
    <sheetView tabSelected="1" workbookViewId="0">
      <selection activeCell="J12" sqref="J12"/>
    </sheetView>
  </sheetViews>
  <sheetFormatPr defaultRowHeight="13.8" x14ac:dyDescent="0.25"/>
  <cols>
    <col min="3" max="3" width="9.109375" bestFit="1" customWidth="1"/>
    <col min="4" max="5" width="10.109375" bestFit="1" customWidth="1"/>
  </cols>
  <sheetData>
    <row r="1" spans="1:5" x14ac:dyDescent="0.25">
      <c r="A1" s="1" t="s">
        <v>242</v>
      </c>
      <c r="B1" s="1" t="s">
        <v>243</v>
      </c>
      <c r="C1" s="1" t="s">
        <v>244</v>
      </c>
      <c r="D1" s="1" t="s">
        <v>70</v>
      </c>
      <c r="E1" s="1" t="s">
        <v>241</v>
      </c>
    </row>
    <row r="2" spans="1:5" x14ac:dyDescent="0.25">
      <c r="A2" s="1" t="s">
        <v>238</v>
      </c>
      <c r="B2" s="1">
        <v>2672.94</v>
      </c>
      <c r="C2" s="8">
        <v>0.99</v>
      </c>
      <c r="D2" s="8">
        <v>27.7</v>
      </c>
      <c r="E2" s="8">
        <f>D2/C2</f>
        <v>27.979797979797979</v>
      </c>
    </row>
    <row r="3" spans="1:5" x14ac:dyDescent="0.25">
      <c r="A3" s="1" t="s">
        <v>237</v>
      </c>
      <c r="B3" s="1">
        <v>2679.48</v>
      </c>
      <c r="C3" s="8">
        <v>2.46</v>
      </c>
      <c r="D3" s="8">
        <v>45</v>
      </c>
      <c r="E3" s="8">
        <f t="shared" ref="E3:E21" si="0">D3/C3</f>
        <v>18.292682926829269</v>
      </c>
    </row>
    <row r="4" spans="1:5" x14ac:dyDescent="0.25">
      <c r="A4" s="1" t="s">
        <v>236</v>
      </c>
      <c r="B4" s="1">
        <v>2687.32</v>
      </c>
      <c r="C4" s="8">
        <v>1.1200000000000001</v>
      </c>
      <c r="D4" s="8">
        <v>16.899999999999999</v>
      </c>
      <c r="E4" s="8">
        <f t="shared" si="0"/>
        <v>15.089285714285712</v>
      </c>
    </row>
    <row r="5" spans="1:5" x14ac:dyDescent="0.25">
      <c r="A5" s="1" t="s">
        <v>235</v>
      </c>
      <c r="B5" s="1">
        <v>2693.8</v>
      </c>
      <c r="C5" s="8">
        <v>1.37</v>
      </c>
      <c r="D5" s="8">
        <v>19.2</v>
      </c>
      <c r="E5" s="8">
        <f t="shared" si="0"/>
        <v>14.014598540145984</v>
      </c>
    </row>
    <row r="6" spans="1:5" x14ac:dyDescent="0.25">
      <c r="A6" s="1" t="s">
        <v>234</v>
      </c>
      <c r="B6" s="1">
        <v>2698.87</v>
      </c>
      <c r="C6" s="8">
        <v>1.29</v>
      </c>
      <c r="D6" s="8">
        <v>13</v>
      </c>
      <c r="E6" s="8">
        <f t="shared" si="0"/>
        <v>10.077519379844961</v>
      </c>
    </row>
    <row r="7" spans="1:5" x14ac:dyDescent="0.25">
      <c r="A7" s="1" t="s">
        <v>233</v>
      </c>
      <c r="B7" s="1">
        <v>2711.05</v>
      </c>
      <c r="C7" s="8">
        <v>0.81699999999999995</v>
      </c>
      <c r="D7" s="8">
        <v>7.69</v>
      </c>
      <c r="E7" s="8">
        <f t="shared" si="0"/>
        <v>9.4124847001224001</v>
      </c>
    </row>
    <row r="8" spans="1:5" x14ac:dyDescent="0.25">
      <c r="A8" s="1" t="s">
        <v>232</v>
      </c>
      <c r="B8" s="1">
        <v>2715.56</v>
      </c>
      <c r="C8" s="8">
        <v>0.56599999999999995</v>
      </c>
      <c r="D8" s="8">
        <v>4.25</v>
      </c>
      <c r="E8" s="8">
        <f t="shared" si="0"/>
        <v>7.508833922261485</v>
      </c>
    </row>
    <row r="9" spans="1:5" x14ac:dyDescent="0.25">
      <c r="A9" s="1" t="s">
        <v>231</v>
      </c>
      <c r="B9" s="1">
        <v>2721.26</v>
      </c>
      <c r="C9" s="8">
        <v>0.66900000000000004</v>
      </c>
      <c r="D9" s="8">
        <v>5.24</v>
      </c>
      <c r="E9" s="8">
        <f t="shared" si="0"/>
        <v>7.8325859491778775</v>
      </c>
    </row>
    <row r="10" spans="1:5" x14ac:dyDescent="0.25">
      <c r="A10" s="1" t="s">
        <v>230</v>
      </c>
      <c r="B10" s="1">
        <v>2726.49</v>
      </c>
      <c r="C10" s="8">
        <v>0.73599999999999999</v>
      </c>
      <c r="D10" s="8">
        <v>6.93</v>
      </c>
      <c r="E10" s="8">
        <f t="shared" si="0"/>
        <v>9.4157608695652169</v>
      </c>
    </row>
    <row r="11" spans="1:5" x14ac:dyDescent="0.25">
      <c r="A11" s="1" t="s">
        <v>229</v>
      </c>
      <c r="B11" s="1">
        <v>2758.13</v>
      </c>
      <c r="C11" s="8">
        <v>0.93300000000000005</v>
      </c>
      <c r="D11" s="8">
        <v>17.399999999999999</v>
      </c>
      <c r="E11" s="8">
        <f t="shared" si="0"/>
        <v>18.649517684887456</v>
      </c>
    </row>
    <row r="12" spans="1:5" x14ac:dyDescent="0.25">
      <c r="A12" s="1" t="s">
        <v>228</v>
      </c>
      <c r="B12" s="1">
        <v>2764.34</v>
      </c>
      <c r="C12" s="8">
        <v>1.0900000000000001</v>
      </c>
      <c r="D12" s="8">
        <v>16.600000000000001</v>
      </c>
      <c r="E12" s="8">
        <f t="shared" si="0"/>
        <v>15.229357798165138</v>
      </c>
    </row>
    <row r="13" spans="1:5" x14ac:dyDescent="0.25">
      <c r="A13" s="1" t="s">
        <v>227</v>
      </c>
      <c r="B13" s="1">
        <v>2770</v>
      </c>
      <c r="C13" s="8">
        <v>0.216</v>
      </c>
      <c r="D13" s="8">
        <v>3.3</v>
      </c>
      <c r="E13" s="8">
        <f t="shared" si="0"/>
        <v>15.277777777777777</v>
      </c>
    </row>
    <row r="14" spans="1:5" x14ac:dyDescent="0.25">
      <c r="A14" s="1" t="s">
        <v>226</v>
      </c>
      <c r="B14" s="1">
        <v>2777.49</v>
      </c>
      <c r="C14" s="8">
        <v>0.76800000000000002</v>
      </c>
      <c r="D14" s="8">
        <v>34.299999999999997</v>
      </c>
      <c r="E14" s="8">
        <f t="shared" si="0"/>
        <v>44.661458333333329</v>
      </c>
    </row>
    <row r="15" spans="1:5" x14ac:dyDescent="0.25">
      <c r="A15" s="1" t="s">
        <v>225</v>
      </c>
      <c r="B15" s="1">
        <v>2779.87</v>
      </c>
      <c r="C15" s="8">
        <v>1.3</v>
      </c>
      <c r="D15" s="8">
        <v>4.34</v>
      </c>
      <c r="E15" s="8">
        <f t="shared" si="0"/>
        <v>3.3384615384615381</v>
      </c>
    </row>
    <row r="16" spans="1:5" x14ac:dyDescent="0.25">
      <c r="A16" s="1" t="s">
        <v>224</v>
      </c>
      <c r="B16" s="1">
        <v>2782.84</v>
      </c>
      <c r="C16" s="8">
        <v>0.91900000000000004</v>
      </c>
      <c r="D16" s="8">
        <v>12</v>
      </c>
      <c r="E16" s="8">
        <f t="shared" si="0"/>
        <v>13.057671381936887</v>
      </c>
    </row>
    <row r="17" spans="1:5" x14ac:dyDescent="0.25">
      <c r="A17" s="1" t="s">
        <v>223</v>
      </c>
      <c r="B17" s="1">
        <v>2792.2</v>
      </c>
      <c r="C17" s="8">
        <v>2.39</v>
      </c>
      <c r="D17" s="8">
        <v>24.2</v>
      </c>
      <c r="E17" s="8">
        <f t="shared" si="0"/>
        <v>10.1255230125523</v>
      </c>
    </row>
    <row r="18" spans="1:5" x14ac:dyDescent="0.25">
      <c r="A18" s="1" t="s">
        <v>222</v>
      </c>
      <c r="B18" s="1">
        <v>2798.02</v>
      </c>
      <c r="C18" s="8">
        <v>2.58</v>
      </c>
      <c r="D18" s="8">
        <v>31.2</v>
      </c>
      <c r="E18" s="8">
        <f t="shared" si="0"/>
        <v>12.093023255813954</v>
      </c>
    </row>
    <row r="19" spans="1:5" x14ac:dyDescent="0.25">
      <c r="A19" s="1" t="s">
        <v>221</v>
      </c>
      <c r="B19" s="1">
        <v>2805.43</v>
      </c>
      <c r="C19" s="8">
        <v>1.76</v>
      </c>
      <c r="D19" s="8">
        <v>42.6</v>
      </c>
      <c r="E19" s="8">
        <f t="shared" si="0"/>
        <v>24.204545454545457</v>
      </c>
    </row>
    <row r="20" spans="1:5" x14ac:dyDescent="0.25">
      <c r="A20" s="1" t="s">
        <v>220</v>
      </c>
      <c r="B20" s="1">
        <v>2810.95</v>
      </c>
      <c r="C20" s="8">
        <v>2.99</v>
      </c>
      <c r="D20" s="8">
        <v>23.7</v>
      </c>
      <c r="E20" s="8">
        <f t="shared" si="0"/>
        <v>7.9264214046822739</v>
      </c>
    </row>
    <row r="21" spans="1:5" x14ac:dyDescent="0.25">
      <c r="A21" s="1" t="s">
        <v>219</v>
      </c>
      <c r="B21" s="1">
        <v>2818.27</v>
      </c>
      <c r="C21" s="8">
        <v>3.12</v>
      </c>
      <c r="D21" s="8">
        <v>52.5</v>
      </c>
      <c r="E21" s="8">
        <f t="shared" si="0"/>
        <v>16.826923076923077</v>
      </c>
    </row>
    <row r="22" spans="1:5" ht="14.4" x14ac:dyDescent="0.25">
      <c r="A22" s="10" t="s">
        <v>246</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W207 well</vt:lpstr>
      <vt:lpstr>ZY1 well</vt:lpstr>
      <vt:lpstr>W201 well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Zhengfu Zhao</cp:lastModifiedBy>
  <dcterms:created xsi:type="dcterms:W3CDTF">2020-07-20T13:03:14Z</dcterms:created>
  <dcterms:modified xsi:type="dcterms:W3CDTF">2024-01-24T13:40:04Z</dcterms:modified>
</cp:coreProperties>
</file>